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orin\Florin_ISJ_MH\Examene\Mobilitate_Personal_Didactic\Miscare2022\"/>
    </mc:Choice>
  </mc:AlternateContent>
  <xr:revisionPtr revIDLastSave="0" documentId="13_ncr:1_{BAD14E12-02C5-458D-AD71-42141D50BF0A}" xr6:coauthVersionLast="44" xr6:coauthVersionMax="46" xr10:uidLastSave="{00000000-0000-0000-0000-000000000000}"/>
  <bookViews>
    <workbookView xWindow="-120" yWindow="-120" windowWidth="38640" windowHeight="21240" activeTab="2" xr2:uid="{BA6360DB-C1C3-4C7D-BB23-D506E4E798CF}"/>
  </bookViews>
  <sheets>
    <sheet name="A" sheetId="1" r:id="rId1"/>
    <sheet name="B" sheetId="2" r:id="rId2"/>
    <sheet name="C" sheetId="3" r:id="rId3"/>
  </sheets>
  <definedNames>
    <definedName name="_xlnm._FilterDatabase" localSheetId="1" hidden="1">B!$A$7:$AC$607</definedName>
    <definedName name="_xlnm._FilterDatabase" localSheetId="2" hidden="1">'C'!$B$9:$B$36</definedName>
    <definedName name="_xlnm.Print_Area" localSheetId="0">A!$A$1:$Y$54</definedName>
    <definedName name="_xlnm.Print_Area" localSheetId="1">B!$A$1:$V$27</definedName>
    <definedName name="_xlnm.Print_Titles" localSheetId="1">B!$8:$8</definedName>
    <definedName name="Z_66E79D05_2787_4220_BEF2_B43D5F22F578_.wvu.Cols" localSheetId="2" hidden="1">'C'!$J:$Q</definedName>
    <definedName name="Z_66E79D05_2787_4220_BEF2_B43D5F22F578_.wvu.FilterData" localSheetId="2" hidden="1">'C'!$B$9:$B$36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05" i="2" l="1"/>
  <c r="M605" i="2"/>
  <c r="L605" i="2"/>
  <c r="I605" i="2"/>
  <c r="G605" i="2" s="1"/>
  <c r="H605" i="2"/>
  <c r="N600" i="2"/>
  <c r="M600" i="2"/>
  <c r="L600" i="2" s="1"/>
  <c r="I600" i="2"/>
  <c r="H600" i="2"/>
  <c r="G600" i="2" s="1"/>
  <c r="N588" i="2"/>
  <c r="M588" i="2"/>
  <c r="L588" i="2" s="1"/>
  <c r="H588" i="2"/>
  <c r="G588" i="2" s="1"/>
  <c r="G580" i="2"/>
  <c r="N579" i="2"/>
  <c r="M579" i="2"/>
  <c r="L579" i="2" s="1"/>
  <c r="I579" i="2"/>
  <c r="H579" i="2"/>
  <c r="G579" i="2" s="1"/>
  <c r="G573" i="2"/>
  <c r="N572" i="2"/>
  <c r="M572" i="2"/>
  <c r="L572" i="2" s="1"/>
  <c r="I572" i="2"/>
  <c r="H572" i="2"/>
  <c r="G572" i="2" s="1"/>
  <c r="G561" i="2"/>
  <c r="N560" i="2"/>
  <c r="M560" i="2"/>
  <c r="L560" i="2"/>
  <c r="I560" i="2"/>
  <c r="G560" i="2" s="1"/>
  <c r="H560" i="2"/>
  <c r="N546" i="2"/>
  <c r="M546" i="2"/>
  <c r="L546" i="2" s="1"/>
  <c r="I546" i="2"/>
  <c r="H546" i="2"/>
  <c r="G546" i="2" s="1"/>
  <c r="N532" i="2"/>
  <c r="M532" i="2"/>
  <c r="L532" i="2" s="1"/>
  <c r="I532" i="2"/>
  <c r="H532" i="2"/>
  <c r="G532" i="2" s="1"/>
  <c r="N525" i="2"/>
  <c r="M525" i="2"/>
  <c r="L525" i="2" s="1"/>
  <c r="I525" i="2"/>
  <c r="H525" i="2"/>
  <c r="G525" i="2" s="1"/>
  <c r="G516" i="2"/>
  <c r="N515" i="2"/>
  <c r="M515" i="2"/>
  <c r="L515" i="2" s="1"/>
  <c r="I515" i="2"/>
  <c r="H515" i="2"/>
  <c r="G515" i="2" s="1"/>
  <c r="N503" i="2"/>
  <c r="M503" i="2"/>
  <c r="L503" i="2" s="1"/>
  <c r="I503" i="2"/>
  <c r="H503" i="2"/>
  <c r="G503" i="2" s="1"/>
  <c r="N495" i="2"/>
  <c r="M495" i="2"/>
  <c r="L495" i="2" s="1"/>
  <c r="I495" i="2"/>
  <c r="H495" i="2"/>
  <c r="G495" i="2"/>
  <c r="G482" i="2"/>
  <c r="N481" i="2"/>
  <c r="M481" i="2"/>
  <c r="L481" i="2" s="1"/>
  <c r="I481" i="2"/>
  <c r="H481" i="2"/>
  <c r="G481" i="2" s="1"/>
  <c r="G464" i="2"/>
  <c r="N463" i="2"/>
  <c r="L463" i="2" s="1"/>
  <c r="M463" i="2"/>
  <c r="I463" i="2"/>
  <c r="H463" i="2"/>
  <c r="G463" i="2" s="1"/>
  <c r="G456" i="2"/>
  <c r="N455" i="2"/>
  <c r="L455" i="2" s="1"/>
  <c r="M455" i="2"/>
  <c r="I455" i="2"/>
  <c r="H455" i="2"/>
  <c r="G455" i="2"/>
  <c r="G442" i="2"/>
  <c r="N441" i="2"/>
  <c r="M441" i="2"/>
  <c r="L441" i="2"/>
  <c r="I441" i="2"/>
  <c r="H441" i="2"/>
  <c r="G441" i="2"/>
  <c r="G437" i="2"/>
  <c r="N436" i="2"/>
  <c r="M436" i="2"/>
  <c r="L436" i="2"/>
  <c r="I436" i="2"/>
  <c r="H436" i="2"/>
  <c r="G436" i="2"/>
  <c r="G426" i="2"/>
  <c r="N425" i="2"/>
  <c r="M425" i="2"/>
  <c r="L425" i="2" s="1"/>
  <c r="I425" i="2"/>
  <c r="H425" i="2"/>
  <c r="G425" i="2" s="1"/>
  <c r="G417" i="2"/>
  <c r="N416" i="2"/>
  <c r="M416" i="2"/>
  <c r="L416" i="2" s="1"/>
  <c r="I416" i="2"/>
  <c r="H416" i="2"/>
  <c r="G416" i="2" s="1"/>
  <c r="G403" i="2"/>
  <c r="N402" i="2"/>
  <c r="M402" i="2"/>
  <c r="L402" i="2"/>
  <c r="I402" i="2"/>
  <c r="H402" i="2"/>
  <c r="G402" i="2"/>
  <c r="G382" i="2"/>
  <c r="N381" i="2"/>
  <c r="M381" i="2"/>
  <c r="L381" i="2"/>
  <c r="I381" i="2"/>
  <c r="H381" i="2"/>
  <c r="G381" i="2" s="1"/>
  <c r="G368" i="2"/>
  <c r="N367" i="2"/>
  <c r="M367" i="2"/>
  <c r="L367" i="2"/>
  <c r="I367" i="2"/>
  <c r="H367" i="2"/>
  <c r="G367" i="2" s="1"/>
  <c r="G352" i="2"/>
  <c r="N351" i="2"/>
  <c r="M351" i="2"/>
  <c r="L351" i="2" s="1"/>
  <c r="I351" i="2"/>
  <c r="H351" i="2"/>
  <c r="G351" i="2" s="1"/>
  <c r="G345" i="2"/>
  <c r="N344" i="2"/>
  <c r="M344" i="2"/>
  <c r="L344" i="2" s="1"/>
  <c r="I344" i="2"/>
  <c r="H344" i="2"/>
  <c r="G344" i="2" s="1"/>
  <c r="G338" i="2"/>
  <c r="N337" i="2"/>
  <c r="M337" i="2"/>
  <c r="L337" i="2"/>
  <c r="I337" i="2"/>
  <c r="G337" i="2" s="1"/>
  <c r="H337" i="2"/>
  <c r="G331" i="2"/>
  <c r="N330" i="2"/>
  <c r="M330" i="2"/>
  <c r="L330" i="2" s="1"/>
  <c r="I330" i="2"/>
  <c r="G330" i="2" s="1"/>
  <c r="H330" i="2"/>
  <c r="G323" i="2"/>
  <c r="N322" i="2"/>
  <c r="M322" i="2"/>
  <c r="L322" i="2" s="1"/>
  <c r="I322" i="2"/>
  <c r="H322" i="2"/>
  <c r="G322" i="2"/>
  <c r="G302" i="2"/>
  <c r="N301" i="2"/>
  <c r="M301" i="2"/>
  <c r="L301" i="2" s="1"/>
  <c r="I301" i="2"/>
  <c r="H301" i="2"/>
  <c r="G301" i="2"/>
  <c r="G297" i="2"/>
  <c r="N296" i="2"/>
  <c r="M296" i="2"/>
  <c r="L296" i="2" s="1"/>
  <c r="I296" i="2"/>
  <c r="H296" i="2"/>
  <c r="G296" i="2" s="1"/>
  <c r="G281" i="2"/>
  <c r="N280" i="2"/>
  <c r="L280" i="2" s="1"/>
  <c r="M280" i="2"/>
  <c r="I280" i="2"/>
  <c r="H280" i="2"/>
  <c r="G280" i="2" s="1"/>
  <c r="G262" i="2"/>
  <c r="N261" i="2"/>
  <c r="L261" i="2" s="1"/>
  <c r="M261" i="2"/>
  <c r="I261" i="2"/>
  <c r="H261" i="2"/>
  <c r="G261" i="2"/>
  <c r="G256" i="2"/>
  <c r="N255" i="2"/>
  <c r="M255" i="2"/>
  <c r="L255" i="2"/>
  <c r="I255" i="2"/>
  <c r="H255" i="2"/>
  <c r="G255" i="2"/>
  <c r="G237" i="2"/>
  <c r="N236" i="2"/>
  <c r="M236" i="2"/>
  <c r="L236" i="2"/>
  <c r="I236" i="2"/>
  <c r="H236" i="2"/>
  <c r="G236" i="2"/>
  <c r="G219" i="2"/>
  <c r="N218" i="2"/>
  <c r="M218" i="2"/>
  <c r="L218" i="2" s="1"/>
  <c r="I218" i="2"/>
  <c r="H218" i="2"/>
  <c r="G218" i="2" s="1"/>
  <c r="G204" i="2"/>
  <c r="N203" i="2"/>
  <c r="M203" i="2"/>
  <c r="L203" i="2" s="1"/>
  <c r="I203" i="2"/>
  <c r="H203" i="2"/>
  <c r="G203" i="2" s="1"/>
  <c r="G201" i="2"/>
  <c r="N200" i="2"/>
  <c r="M200" i="2"/>
  <c r="L200" i="2"/>
  <c r="I200" i="2"/>
  <c r="H200" i="2"/>
  <c r="G200" i="2"/>
  <c r="G192" i="2"/>
  <c r="N191" i="2"/>
  <c r="M191" i="2"/>
  <c r="L191" i="2"/>
  <c r="I191" i="2"/>
  <c r="H191" i="2"/>
  <c r="G191" i="2" s="1"/>
  <c r="G177" i="2"/>
  <c r="N176" i="2"/>
  <c r="M176" i="2"/>
  <c r="L176" i="2"/>
  <c r="I176" i="2"/>
  <c r="H176" i="2"/>
  <c r="G176" i="2" s="1"/>
  <c r="G166" i="2"/>
  <c r="N165" i="2"/>
  <c r="M165" i="2"/>
  <c r="L165" i="2" s="1"/>
  <c r="I165" i="2"/>
  <c r="H165" i="2"/>
  <c r="G165" i="2" s="1"/>
  <c r="G152" i="2"/>
  <c r="N151" i="2"/>
  <c r="M151" i="2"/>
  <c r="L151" i="2" s="1"/>
  <c r="I151" i="2"/>
  <c r="H151" i="2"/>
  <c r="G151" i="2" s="1"/>
  <c r="G146" i="2"/>
  <c r="N145" i="2"/>
  <c r="M145" i="2"/>
  <c r="L145" i="2"/>
  <c r="I145" i="2"/>
  <c r="G145" i="2" s="1"/>
  <c r="H145" i="2"/>
  <c r="G138" i="2"/>
  <c r="N137" i="2"/>
  <c r="M137" i="2"/>
  <c r="L137" i="2" s="1"/>
  <c r="I137" i="2"/>
  <c r="G137" i="2" s="1"/>
  <c r="H137" i="2"/>
  <c r="G129" i="2"/>
  <c r="N128" i="2"/>
  <c r="M128" i="2"/>
  <c r="L128" i="2" s="1"/>
  <c r="I128" i="2"/>
  <c r="H128" i="2"/>
  <c r="G128" i="2"/>
  <c r="G120" i="2"/>
  <c r="N119" i="2"/>
  <c r="M119" i="2"/>
  <c r="L119" i="2" s="1"/>
  <c r="I119" i="2"/>
  <c r="H119" i="2"/>
  <c r="G119" i="2"/>
  <c r="G113" i="2"/>
  <c r="N112" i="2"/>
  <c r="M112" i="2"/>
  <c r="L112" i="2" s="1"/>
  <c r="I112" i="2"/>
  <c r="H112" i="2"/>
  <c r="G112" i="2" s="1"/>
  <c r="G105" i="2"/>
  <c r="N104" i="2"/>
  <c r="L104" i="2" s="1"/>
  <c r="M104" i="2"/>
  <c r="I104" i="2"/>
  <c r="H104" i="2"/>
  <c r="G104" i="2" s="1"/>
  <c r="G92" i="2"/>
  <c r="N91" i="2"/>
  <c r="L91" i="2" s="1"/>
  <c r="M91" i="2"/>
  <c r="I91" i="2"/>
  <c r="H91" i="2"/>
  <c r="G91" i="2"/>
  <c r="G80" i="2"/>
  <c r="N79" i="2"/>
  <c r="M79" i="2"/>
  <c r="L79" i="2"/>
  <c r="I79" i="2"/>
  <c r="H79" i="2"/>
  <c r="G79" i="2"/>
  <c r="G66" i="2"/>
  <c r="N65" i="2"/>
  <c r="M65" i="2"/>
  <c r="L65" i="2"/>
  <c r="I65" i="2"/>
  <c r="H65" i="2"/>
  <c r="G65" i="2"/>
  <c r="G54" i="2"/>
  <c r="N53" i="2"/>
  <c r="M53" i="2"/>
  <c r="L53" i="2" s="1"/>
  <c r="I53" i="2"/>
  <c r="H53" i="2"/>
  <c r="G53" i="2" s="1"/>
  <c r="G45" i="2"/>
  <c r="N44" i="2"/>
  <c r="M44" i="2"/>
  <c r="L44" i="2" s="1"/>
  <c r="I44" i="2"/>
  <c r="H44" i="2"/>
  <c r="G44" i="2" s="1"/>
  <c r="G37" i="2"/>
  <c r="N36" i="2"/>
  <c r="M36" i="2"/>
  <c r="L36" i="2"/>
  <c r="I36" i="2"/>
  <c r="H36" i="2"/>
  <c r="G36" i="2"/>
  <c r="G27" i="2"/>
  <c r="N26" i="2"/>
  <c r="M26" i="2"/>
  <c r="L26" i="2"/>
  <c r="I26" i="2"/>
  <c r="H26" i="2"/>
  <c r="G26" i="2" s="1"/>
  <c r="L19" i="2"/>
  <c r="G19" i="2"/>
  <c r="BN68" i="1"/>
  <c r="BM68" i="1"/>
  <c r="BL68" i="1"/>
  <c r="BK68" i="1"/>
  <c r="BO68" i="1" s="1"/>
  <c r="BO66" i="1" s="1"/>
  <c r="BN67" i="1"/>
  <c r="BM67" i="1"/>
  <c r="BL67" i="1"/>
  <c r="BK67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BN66" i="1" s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BL66" i="1" s="1"/>
  <c r="D66" i="1"/>
  <c r="BM66" i="1" s="1"/>
  <c r="C66" i="1"/>
  <c r="BK66" i="1" s="1"/>
  <c r="BO65" i="1"/>
  <c r="BN65" i="1"/>
  <c r="BM65" i="1"/>
  <c r="BL65" i="1"/>
  <c r="BK65" i="1"/>
  <c r="BN64" i="1"/>
  <c r="BM64" i="1"/>
  <c r="BL64" i="1"/>
  <c r="BK64" i="1"/>
  <c r="BO64" i="1" s="1"/>
  <c r="BO63" i="1"/>
  <c r="BN63" i="1"/>
  <c r="BM63" i="1"/>
  <c r="BL63" i="1"/>
  <c r="BK63" i="1"/>
  <c r="BO62" i="1"/>
  <c r="BO61" i="1" s="1"/>
  <c r="BN62" i="1"/>
  <c r="BM62" i="1"/>
  <c r="BL62" i="1"/>
  <c r="BK62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BN61" i="1" s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BM61" i="1" s="1"/>
  <c r="E61" i="1"/>
  <c r="BL61" i="1" s="1"/>
  <c r="D61" i="1"/>
  <c r="C61" i="1"/>
  <c r="BN60" i="1"/>
  <c r="BM60" i="1"/>
  <c r="BL60" i="1"/>
  <c r="BK60" i="1"/>
  <c r="BO60" i="1" s="1"/>
  <c r="BO59" i="1"/>
  <c r="BN59" i="1"/>
  <c r="BM59" i="1"/>
  <c r="BL59" i="1"/>
  <c r="BK59" i="1"/>
  <c r="BO58" i="1"/>
  <c r="BN58" i="1"/>
  <c r="BM58" i="1"/>
  <c r="BL58" i="1"/>
  <c r="BK58" i="1"/>
  <c r="BN57" i="1"/>
  <c r="BM57" i="1"/>
  <c r="BL57" i="1"/>
  <c r="BK57" i="1"/>
  <c r="BO57" i="1" s="1"/>
  <c r="BN56" i="1"/>
  <c r="BM56" i="1"/>
  <c r="BL56" i="1"/>
  <c r="BK56" i="1"/>
  <c r="BO56" i="1" s="1"/>
  <c r="BN55" i="1"/>
  <c r="BM55" i="1"/>
  <c r="BL55" i="1"/>
  <c r="BK55" i="1"/>
  <c r="BO55" i="1" s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BN54" i="1" s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L54" i="1" s="1"/>
  <c r="D54" i="1"/>
  <c r="BM54" i="1" s="1"/>
  <c r="C54" i="1"/>
  <c r="BN53" i="1"/>
  <c r="BM53" i="1"/>
  <c r="BL53" i="1"/>
  <c r="BK53" i="1"/>
  <c r="BO53" i="1" s="1"/>
  <c r="BO52" i="1" s="1"/>
  <c r="BJ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BN52" i="1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M52" i="1" s="1"/>
  <c r="C52" i="1"/>
  <c r="BL52" i="1" s="1"/>
  <c r="BN51" i="1"/>
  <c r="BM51" i="1"/>
  <c r="BL51" i="1"/>
  <c r="BK51" i="1"/>
  <c r="BO51" i="1" s="1"/>
  <c r="BN50" i="1"/>
  <c r="BM50" i="1"/>
  <c r="BL50" i="1"/>
  <c r="BK50" i="1"/>
  <c r="BO50" i="1" s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BN49" i="1" s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L49" i="1" s="1"/>
  <c r="D49" i="1"/>
  <c r="BM49" i="1" s="1"/>
  <c r="C49" i="1"/>
  <c r="BN48" i="1"/>
  <c r="BM48" i="1"/>
  <c r="BL48" i="1"/>
  <c r="BK48" i="1"/>
  <c r="BO48" i="1" s="1"/>
  <c r="BN47" i="1"/>
  <c r="BM47" i="1"/>
  <c r="BL47" i="1"/>
  <c r="BK47" i="1"/>
  <c r="BO47" i="1" s="1"/>
  <c r="BN46" i="1"/>
  <c r="BM46" i="1"/>
  <c r="BL46" i="1"/>
  <c r="BK46" i="1"/>
  <c r="BO46" i="1" s="1"/>
  <c r="BN45" i="1"/>
  <c r="BL45" i="1"/>
  <c r="BN44" i="1"/>
  <c r="BM44" i="1"/>
  <c r="BL44" i="1"/>
  <c r="BK44" i="1"/>
  <c r="BO44" i="1" s="1"/>
  <c r="BO43" i="1"/>
  <c r="BN43" i="1"/>
  <c r="BM43" i="1"/>
  <c r="BL43" i="1"/>
  <c r="BK43" i="1"/>
  <c r="BO42" i="1"/>
  <c r="BN42" i="1"/>
  <c r="BM42" i="1"/>
  <c r="BL42" i="1"/>
  <c r="BK42" i="1"/>
  <c r="BN41" i="1"/>
  <c r="BM41" i="1"/>
  <c r="BL41" i="1"/>
  <c r="BK41" i="1"/>
  <c r="BO41" i="1" s="1"/>
  <c r="BN40" i="1"/>
  <c r="BM40" i="1"/>
  <c r="BL40" i="1"/>
  <c r="BK40" i="1"/>
  <c r="BO40" i="1" s="1"/>
  <c r="BN39" i="1"/>
  <c r="BM39" i="1"/>
  <c r="BL39" i="1"/>
  <c r="BK39" i="1"/>
  <c r="BO39" i="1" s="1"/>
  <c r="BN38" i="1"/>
  <c r="BM38" i="1"/>
  <c r="BL38" i="1"/>
  <c r="BK38" i="1"/>
  <c r="BO38" i="1" s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BN37" i="1" s="1"/>
  <c r="Y37" i="1"/>
  <c r="X37" i="1"/>
  <c r="W37" i="1"/>
  <c r="V37" i="1"/>
  <c r="U37" i="1"/>
  <c r="T37" i="1"/>
  <c r="S37" i="1"/>
  <c r="R37" i="1"/>
  <c r="Q37" i="1"/>
  <c r="P37" i="1"/>
  <c r="O37" i="1"/>
  <c r="BK37" i="1" s="1"/>
  <c r="N37" i="1"/>
  <c r="M37" i="1"/>
  <c r="L37" i="1"/>
  <c r="K37" i="1"/>
  <c r="J37" i="1"/>
  <c r="I37" i="1"/>
  <c r="H37" i="1"/>
  <c r="G37" i="1"/>
  <c r="F37" i="1"/>
  <c r="E37" i="1"/>
  <c r="D37" i="1"/>
  <c r="BM37" i="1" s="1"/>
  <c r="C37" i="1"/>
  <c r="BL37" i="1" s="1"/>
  <c r="BN36" i="1"/>
  <c r="BM36" i="1"/>
  <c r="BL36" i="1"/>
  <c r="BK36" i="1"/>
  <c r="BO35" i="1"/>
  <c r="BN35" i="1"/>
  <c r="BM35" i="1"/>
  <c r="BL35" i="1"/>
  <c r="BK35" i="1"/>
  <c r="BO34" i="1"/>
  <c r="BN34" i="1"/>
  <c r="BM34" i="1"/>
  <c r="BL34" i="1"/>
  <c r="BK34" i="1"/>
  <c r="BN33" i="1"/>
  <c r="BM33" i="1"/>
  <c r="BL33" i="1"/>
  <c r="BK33" i="1"/>
  <c r="BO33" i="1" s="1"/>
  <c r="BO32" i="1" s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BN32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M32" i="1" s="1"/>
  <c r="C32" i="1"/>
  <c r="BL32" i="1" s="1"/>
  <c r="BO31" i="1"/>
  <c r="BN31" i="1"/>
  <c r="BM31" i="1"/>
  <c r="BL31" i="1"/>
  <c r="BK31" i="1"/>
  <c r="BO30" i="1"/>
  <c r="BN30" i="1"/>
  <c r="BM30" i="1"/>
  <c r="BL30" i="1"/>
  <c r="BK30" i="1"/>
  <c r="BN29" i="1"/>
  <c r="BM29" i="1"/>
  <c r="BL29" i="1"/>
  <c r="BK29" i="1"/>
  <c r="BO29" i="1" s="1"/>
  <c r="BO28" i="1"/>
  <c r="BN28" i="1"/>
  <c r="BM28" i="1"/>
  <c r="BL28" i="1"/>
  <c r="BK28" i="1"/>
  <c r="BO27" i="1"/>
  <c r="BN27" i="1"/>
  <c r="BM27" i="1"/>
  <c r="BL27" i="1"/>
  <c r="BK27" i="1"/>
  <c r="BJ26" i="1"/>
  <c r="BJ69" i="1" s="1"/>
  <c r="BI26" i="1"/>
  <c r="BI69" i="1" s="1"/>
  <c r="BH26" i="1"/>
  <c r="BH69" i="1" s="1"/>
  <c r="BG26" i="1"/>
  <c r="BG69" i="1" s="1"/>
  <c r="BF26" i="1"/>
  <c r="BF69" i="1" s="1"/>
  <c r="BE26" i="1"/>
  <c r="BE69" i="1" s="1"/>
  <c r="BD26" i="1"/>
  <c r="BD69" i="1" s="1"/>
  <c r="BC26" i="1"/>
  <c r="BC69" i="1" s="1"/>
  <c r="BB26" i="1"/>
  <c r="BB69" i="1" s="1"/>
  <c r="BA26" i="1"/>
  <c r="BA69" i="1" s="1"/>
  <c r="AZ26" i="1"/>
  <c r="AZ69" i="1" s="1"/>
  <c r="AY26" i="1"/>
  <c r="AY69" i="1" s="1"/>
  <c r="AX26" i="1"/>
  <c r="AX69" i="1" s="1"/>
  <c r="AW26" i="1"/>
  <c r="AW69" i="1" s="1"/>
  <c r="AV26" i="1"/>
  <c r="AV69" i="1" s="1"/>
  <c r="AU26" i="1"/>
  <c r="AU69" i="1" s="1"/>
  <c r="AT26" i="1"/>
  <c r="AT69" i="1" s="1"/>
  <c r="AS26" i="1"/>
  <c r="AS69" i="1" s="1"/>
  <c r="AR26" i="1"/>
  <c r="AR69" i="1" s="1"/>
  <c r="AQ26" i="1"/>
  <c r="AQ69" i="1" s="1"/>
  <c r="AP26" i="1"/>
  <c r="AP69" i="1" s="1"/>
  <c r="AO26" i="1"/>
  <c r="AO69" i="1" s="1"/>
  <c r="AN26" i="1"/>
  <c r="AN69" i="1" s="1"/>
  <c r="AM26" i="1"/>
  <c r="AM69" i="1" s="1"/>
  <c r="AL26" i="1"/>
  <c r="AL69" i="1" s="1"/>
  <c r="AK26" i="1"/>
  <c r="AK69" i="1" s="1"/>
  <c r="AJ26" i="1"/>
  <c r="AJ69" i="1" s="1"/>
  <c r="AI26" i="1"/>
  <c r="AI69" i="1" s="1"/>
  <c r="AH26" i="1"/>
  <c r="AH69" i="1" s="1"/>
  <c r="AG26" i="1"/>
  <c r="AG69" i="1" s="1"/>
  <c r="AF26" i="1"/>
  <c r="AF69" i="1" s="1"/>
  <c r="AE26" i="1"/>
  <c r="AE69" i="1" s="1"/>
  <c r="AD26" i="1"/>
  <c r="AD69" i="1" s="1"/>
  <c r="AC26" i="1"/>
  <c r="AC69" i="1" s="1"/>
  <c r="AB26" i="1"/>
  <c r="BN26" i="1" s="1"/>
  <c r="AA26" i="1"/>
  <c r="AA69" i="1" s="1"/>
  <c r="Z26" i="1"/>
  <c r="Z69" i="1" s="1"/>
  <c r="Y26" i="1"/>
  <c r="Y69" i="1" s="1"/>
  <c r="X26" i="1"/>
  <c r="X69" i="1" s="1"/>
  <c r="W26" i="1"/>
  <c r="W69" i="1" s="1"/>
  <c r="V26" i="1"/>
  <c r="V69" i="1" s="1"/>
  <c r="U26" i="1"/>
  <c r="U69" i="1" s="1"/>
  <c r="T26" i="1"/>
  <c r="T69" i="1" s="1"/>
  <c r="S26" i="1"/>
  <c r="S69" i="1" s="1"/>
  <c r="R26" i="1"/>
  <c r="R69" i="1" s="1"/>
  <c r="Q26" i="1"/>
  <c r="Q69" i="1" s="1"/>
  <c r="P26" i="1"/>
  <c r="P69" i="1" s="1"/>
  <c r="O26" i="1"/>
  <c r="O69" i="1" s="1"/>
  <c r="N26" i="1"/>
  <c r="N69" i="1" s="1"/>
  <c r="M26" i="1"/>
  <c r="M69" i="1" s="1"/>
  <c r="L26" i="1"/>
  <c r="L69" i="1" s="1"/>
  <c r="K26" i="1"/>
  <c r="BL26" i="1" s="1"/>
  <c r="J26" i="1"/>
  <c r="J69" i="1" s="1"/>
  <c r="I26" i="1"/>
  <c r="I69" i="1" s="1"/>
  <c r="H26" i="1"/>
  <c r="H69" i="1" s="1"/>
  <c r="G26" i="1"/>
  <c r="G69" i="1" s="1"/>
  <c r="F26" i="1"/>
  <c r="BM26" i="1" s="1"/>
  <c r="E26" i="1"/>
  <c r="E69" i="1" s="1"/>
  <c r="D26" i="1"/>
  <c r="D69" i="1" s="1"/>
  <c r="C26" i="1"/>
  <c r="C69" i="1" s="1"/>
  <c r="BN25" i="1"/>
  <c r="BM25" i="1"/>
  <c r="BL25" i="1"/>
  <c r="BK25" i="1"/>
  <c r="AF16" i="1"/>
  <c r="AE16" i="1"/>
  <c r="AD16" i="1"/>
  <c r="AC16" i="1"/>
  <c r="AA16" i="1"/>
  <c r="Z16" i="1"/>
  <c r="Y16" i="1"/>
  <c r="X16" i="1"/>
  <c r="V16" i="1"/>
  <c r="U16" i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BO49" i="1" l="1"/>
  <c r="BO54" i="1"/>
  <c r="BL69" i="1"/>
  <c r="BO37" i="1"/>
  <c r="BM69" i="1"/>
  <c r="BO26" i="1"/>
  <c r="BO69" i="1" s="1"/>
  <c r="BN69" i="1"/>
  <c r="F69" i="1"/>
  <c r="BK32" i="1"/>
  <c r="BK52" i="1"/>
  <c r="K69" i="1"/>
  <c r="AB69" i="1"/>
  <c r="BK26" i="1"/>
  <c r="BK69" i="1" s="1"/>
  <c r="BK61" i="1"/>
  <c r="BK49" i="1"/>
  <c r="BK54" i="1"/>
</calcChain>
</file>

<file path=xl/sharedStrings.xml><?xml version="1.0" encoding="utf-8"?>
<sst xmlns="http://schemas.openxmlformats.org/spreadsheetml/2006/main" count="4436" uniqueCount="1862">
  <si>
    <t>A. STABILIREA NUMĂRULUI DE ORE PE DISCIPLINE, CONFORM PLANURILOR-CADRU DE ÎNVĂŢĂMÂNT  ÎN VIGOARE</t>
  </si>
  <si>
    <t>UNITATEA: _____________________________________________________________________________</t>
  </si>
  <si>
    <t>Nr. functii de director:</t>
  </si>
  <si>
    <t>Nr. functii de director adjunct:</t>
  </si>
  <si>
    <t>ÎNVĂŢĂMÂNT PREŞCOLAR</t>
  </si>
  <si>
    <t>ÎNVĂŢĂMÂNT PRIMAR</t>
  </si>
  <si>
    <t>ÎNVĂŢĂMÂNT GIMNAZIAL</t>
  </si>
  <si>
    <t>ÎNVĂŢĂMÂNT LICEAL</t>
  </si>
  <si>
    <t>ÎNVĂŢĂMÂNT LICEAL SERAL</t>
  </si>
  <si>
    <t>ÎNVĂŢĂMÂNT PROFESIONAL</t>
  </si>
  <si>
    <t>Formaţiuni  de studiu</t>
  </si>
  <si>
    <t>NR.  COPII</t>
  </si>
  <si>
    <t>NR. GRUPE</t>
  </si>
  <si>
    <t>NR. COPII</t>
  </si>
  <si>
    <t xml:space="preserve">NR. ELEVI </t>
  </si>
  <si>
    <t>NR. CLASE</t>
  </si>
  <si>
    <t>NR. ELEVI</t>
  </si>
  <si>
    <t>Grupa  mică</t>
  </si>
  <si>
    <t>Cls. pregătitoare</t>
  </si>
  <si>
    <t>Clasa a V-a</t>
  </si>
  <si>
    <t>Clasa a IX-a</t>
  </si>
  <si>
    <t>Clasa a IX -a</t>
  </si>
  <si>
    <t>Grupa  mijlocie</t>
  </si>
  <si>
    <t>Clasa I</t>
  </si>
  <si>
    <t>Clasa a VI-a</t>
  </si>
  <si>
    <t>Clasa a X-a</t>
  </si>
  <si>
    <t>Clasa a XI-a</t>
  </si>
  <si>
    <t>Grupa  mare</t>
  </si>
  <si>
    <t>Clasa II</t>
  </si>
  <si>
    <t>Clasa a VII-a</t>
  </si>
  <si>
    <t>Clasa a XII-a</t>
  </si>
  <si>
    <t>Grupa  mixta</t>
  </si>
  <si>
    <t>Clasa III</t>
  </si>
  <si>
    <t>Clasa a VIII-a</t>
  </si>
  <si>
    <t>Clasa a XIII-a</t>
  </si>
  <si>
    <t>Clasa IV</t>
  </si>
  <si>
    <t>TOTAL</t>
  </si>
  <si>
    <t>NR. CRT.</t>
  </si>
  <si>
    <t>Nivel de învățământ</t>
  </si>
  <si>
    <t>PRIMAR</t>
  </si>
  <si>
    <t>GIMNAZIAL</t>
  </si>
  <si>
    <t>LICEAL</t>
  </si>
  <si>
    <t>PROFESIONAL</t>
  </si>
  <si>
    <t xml:space="preserve">Nr. total de ore / săpt. </t>
  </si>
  <si>
    <t xml:space="preserve">Din care: </t>
  </si>
  <si>
    <t>OBS.</t>
  </si>
  <si>
    <t>ARIA CURRICULARĂ / DISCIPLINA</t>
  </si>
  <si>
    <t>CLS. pregătitoare A</t>
  </si>
  <si>
    <t>CLS.  I A</t>
  </si>
  <si>
    <t>CLS.  II A</t>
  </si>
  <si>
    <t>CLS.  III A</t>
  </si>
  <si>
    <t>CLS. IVA</t>
  </si>
  <si>
    <t>CLS.  IV B</t>
  </si>
  <si>
    <t xml:space="preserve">CLS. a V-a </t>
  </si>
  <si>
    <t>CLS. a VI-a A</t>
  </si>
  <si>
    <t>CLS. a VII-a A</t>
  </si>
  <si>
    <t>CLS. a VIII-a A</t>
  </si>
  <si>
    <t>CLS. a VIII-a B</t>
  </si>
  <si>
    <t>CLS. a IX-a A</t>
  </si>
  <si>
    <t>CLS. a IX-a B</t>
  </si>
  <si>
    <t>CLS. a X-a A</t>
  </si>
  <si>
    <t>CLS. a X-a B</t>
  </si>
  <si>
    <t>CLS. a X-a C</t>
  </si>
  <si>
    <t>CLS. a XI-a A</t>
  </si>
  <si>
    <t>CLS. a XI-a B</t>
  </si>
  <si>
    <t>CLS. a XI-a C</t>
  </si>
  <si>
    <t>CLS. a XII-a A</t>
  </si>
  <si>
    <t>CLS. a XII-a B</t>
  </si>
  <si>
    <t>CLS. a XII-a C</t>
  </si>
  <si>
    <t>CLS. a XII-a D</t>
  </si>
  <si>
    <t>CLS. a IX-a A seral</t>
  </si>
  <si>
    <t>CLS. a XI-a A seral</t>
  </si>
  <si>
    <t>CLS. a XII-a A seral</t>
  </si>
  <si>
    <t>CLS. a XIII-a A seral</t>
  </si>
  <si>
    <t>CLS. a IX-a D  profesional</t>
  </si>
  <si>
    <t>CLS. a X-a D  profesional</t>
  </si>
  <si>
    <t>CLS. a XI-a D  profesional</t>
  </si>
  <si>
    <t>TC</t>
  </si>
  <si>
    <t>CDS</t>
  </si>
  <si>
    <t>CD</t>
  </si>
  <si>
    <t>Nr. ore/ săpt.</t>
  </si>
  <si>
    <t>ÎNVĂTĂMÂNT PRIMAR</t>
  </si>
  <si>
    <t>LIMBĂ ŞI COMUNICARE</t>
  </si>
  <si>
    <t>LIMBA ROMÂNĂ</t>
  </si>
  <si>
    <t>Elmente de limba latina side cultura romanica / Limba latina</t>
  </si>
  <si>
    <t>LIMBA GERMANĂ</t>
  </si>
  <si>
    <t>LB.  ENGLEZĂ</t>
  </si>
  <si>
    <t>LB. FRANCEZĂ</t>
  </si>
  <si>
    <t>MATEMATICĂ ŞI ŞTIINŢE</t>
  </si>
  <si>
    <t>MATEMATICĂ</t>
  </si>
  <si>
    <t>FIZICĂ</t>
  </si>
  <si>
    <t>CHIMIE</t>
  </si>
  <si>
    <t>BIOLOGIE / OPȚIONAL INTEGRAT (V-VI)</t>
  </si>
  <si>
    <t>OM ŞI SOCIETATE</t>
  </si>
  <si>
    <t>ISTORIE</t>
  </si>
  <si>
    <t>ECONOMIE / ECONOMIE APILCATĂ</t>
  </si>
  <si>
    <t>PSIHOLOGIE</t>
  </si>
  <si>
    <t>LOGICĂ ŞI ARGUMENTARE</t>
  </si>
  <si>
    <t>EDUCATIE ANTREPRENORIALA</t>
  </si>
  <si>
    <t>GÂNDIRE CRITICĂ ȘI DREPTURILE COPILULUI</t>
  </si>
  <si>
    <t>EDUCAŢIE INTERCULTURALĂ/EDUCATIE PENTRU CETATENIE DEMOCRATICA</t>
  </si>
  <si>
    <t>EDUCATIE FINANCIARA</t>
  </si>
  <si>
    <t>CULTURA CIVICĂ</t>
  </si>
  <si>
    <t>GEOGRAFIE</t>
  </si>
  <si>
    <t>RELIGIE</t>
  </si>
  <si>
    <t>ARTE</t>
  </si>
  <si>
    <t>ED. MUZICALĂ</t>
  </si>
  <si>
    <t>ED. PLASTICĂ</t>
  </si>
  <si>
    <t>EDUCAŢIE FIZICĂ ŞI SPORT</t>
  </si>
  <si>
    <t>ED. FIZICĂ ŞI SPORT</t>
  </si>
  <si>
    <t>TEHNOLOGII - TEORIE</t>
  </si>
  <si>
    <t>ED. TEHNOLOGICĂ</t>
  </si>
  <si>
    <t>INFORMATICĂ ȘI TIC/ OPȚIONAL INTEGRAT (V-VII)</t>
  </si>
  <si>
    <t>MATERIALE DE CONSTRUCTII/CERAMICA</t>
  </si>
  <si>
    <t>CHIMIE INDUSTRIALA</t>
  </si>
  <si>
    <t>SERVICII/ESTETICA SI IGIENA CORPULUI OMENESC</t>
  </si>
  <si>
    <t>INDUSTRIE TEXTILA-PIELARIE</t>
  </si>
  <si>
    <t>TEHNOLOGII - INSTRUIRE PRACTICA</t>
  </si>
  <si>
    <t>CONSILIERE SI ORIENTARE</t>
  </si>
  <si>
    <t>CONSILIERE SI DEZVOLTARE PERSONALA</t>
  </si>
  <si>
    <t>TOTAL ORE</t>
  </si>
  <si>
    <t>Nr. crt.</t>
  </si>
  <si>
    <t>Structura (dacă este cazul)</t>
  </si>
  <si>
    <t>Nivel de învăţământ</t>
  </si>
  <si>
    <t>Catedra/ post (disciplina/ disciplinele)</t>
  </si>
  <si>
    <t>Sem. I: Clasele / Grupele</t>
  </si>
  <si>
    <t>Disciplina</t>
  </si>
  <si>
    <t>Nr. de ore / săpt. / sem. I</t>
  </si>
  <si>
    <t>Semestrul      al II-lea: Clasele / Grupele</t>
  </si>
  <si>
    <t>Nr. de ore / săpt. / semestrul al II-lea</t>
  </si>
  <si>
    <t>Alte activităţi</t>
  </si>
  <si>
    <t>Statutul postului (ocupat pe perioadă nedeterminată / ocupat pe perioadă determinată / rezervat / vacant</t>
  </si>
  <si>
    <t xml:space="preserve">Pentru posturile didactice/catedrele ocupate </t>
  </si>
  <si>
    <t>Pentru posturile didactice/catedrele vacante și rezervate</t>
  </si>
  <si>
    <t>Obs.</t>
  </si>
  <si>
    <t>Mod de ocupare (titular / debutant anagajat pe perioada determinata)</t>
  </si>
  <si>
    <t>Numele și prenumele cadrului didactic</t>
  </si>
  <si>
    <t>Studii/ Specializarea / Nivel studii / Grad didactic / Vechime în învăţământ</t>
  </si>
  <si>
    <t>Emitent și nr. document de numire/ transfer/ repartizare (cu precizarea clară a disciplinei/ disciplinelor pe care este repartizat)</t>
  </si>
  <si>
    <t>Funcția didactică potrivit art. 247 din Legea nr. 1/2011 cu modificările și completările ulterioare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</si>
  <si>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</si>
  <si>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</si>
  <si>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</si>
  <si>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</si>
  <si>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</si>
  <si>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COD POST
(pentru posturile care sunt neocupate în lista publică din aplicaţia MEN)</t>
  </si>
  <si>
    <t>Total</t>
  </si>
  <si>
    <t>din care:</t>
  </si>
  <si>
    <t>Activitatea</t>
  </si>
  <si>
    <t>Nr. de ore / săpt.</t>
  </si>
  <si>
    <t>CDŞ</t>
  </si>
  <si>
    <t>Primar</t>
  </si>
  <si>
    <t>Invatator</t>
  </si>
  <si>
    <t>Clasa preg. A</t>
  </si>
  <si>
    <t>Conform fişei postului</t>
  </si>
  <si>
    <t>Ocupat perioada nedeterminata</t>
  </si>
  <si>
    <t xml:space="preserve">Titular </t>
  </si>
  <si>
    <t>Invatatori Pedagogia Invatamantului Primar Si Prescolar, studii univ. de lunga durata, gradul I, 20 ani</t>
  </si>
  <si>
    <t>ISJ MH Decizia nr.474/25.05.2009 profesor pentru învățământul primar</t>
  </si>
  <si>
    <t>profesor pentru învățământul primar</t>
  </si>
  <si>
    <t>Invatator, Turism și servicii, Psihopedagogia educatiei timpurii și a școlaritatii mici, studii univ. de lunga durata, gradul I, 23 ani</t>
  </si>
  <si>
    <t>ISJ MH Decizia nr.789/01.09.2006 învățător</t>
  </si>
  <si>
    <t xml:space="preserve"> Învățător</t>
  </si>
  <si>
    <t>Clasa   I  A</t>
  </si>
  <si>
    <t>Invatator,  Psihologie, studii univ. delicență, gradul I, 32 ani</t>
  </si>
  <si>
    <t>ISJ MH. Decizia nr. 898/14.05.2010, invatator</t>
  </si>
  <si>
    <t>Invățător</t>
  </si>
  <si>
    <t>Invatator-Educator, Drept, studii univ. de lunga durata, gradul I, 22 ani</t>
  </si>
  <si>
    <t>ISJ MH. Decizia nr. 789/01.09.2006, invatator</t>
  </si>
  <si>
    <t>Clasa         II  A</t>
  </si>
  <si>
    <t>Pedagogia Invatamantului Primar și Prescolar,studii univ. de licență, gradul II, 16 ani</t>
  </si>
  <si>
    <t>ISJ MH, Decizia nr. 509/27.04.2016 profesor pentru învățământul primar</t>
  </si>
  <si>
    <t>Profesor pentru învățământul primar</t>
  </si>
  <si>
    <t>Invatator-Educator, Administratie publica, studii univ. de lunga durata, gradul II, 11 ani</t>
  </si>
  <si>
    <t>ISJ MH, Decizia 685/2012, învățător</t>
  </si>
  <si>
    <t>Clasa         III  A</t>
  </si>
  <si>
    <t>Invatator-Educator, Limba Romana-Limba Franceza,  studii univ. de lunga durata, gradul I, 16 ani</t>
  </si>
  <si>
    <t>ISJ MH, Decizia 257/2006, învățător</t>
  </si>
  <si>
    <t>Învățător</t>
  </si>
  <si>
    <t>Institutor învatamant primar,  Economie, studii univ. de lunga durata, gradul II, 13 ani</t>
  </si>
  <si>
    <t>ISJ MH Decizia nr.190/21.01.2011 învățător</t>
  </si>
  <si>
    <t>Clasa         IV  A</t>
  </si>
  <si>
    <t>Invatator, Asistent Social, studii univ. de licență, gradul I, 33 ani</t>
  </si>
  <si>
    <t>Clasa         IV  B</t>
  </si>
  <si>
    <t>Invatator, Economie,  Pedagogia Invatamantului Primar și Prescolar, studii univ. de lunga durata, gradul I, 21 ani</t>
  </si>
  <si>
    <t>ISJ MH Decizia nr.2826/19.04.2013 profesor pentru învățământul primar</t>
  </si>
  <si>
    <t>Gimnazial</t>
  </si>
  <si>
    <t>Limba romănă  Limba latină</t>
  </si>
  <si>
    <t>VIIA</t>
  </si>
  <si>
    <t>Lb. română</t>
  </si>
  <si>
    <t>*pregătire metodico-ştiinţifică;</t>
  </si>
  <si>
    <t>Limba Romana-Limba Franceza, studii univ. de lunga durata, gradul I, 20 ani</t>
  </si>
  <si>
    <t>ISJ MH, Decizia 342/18.01.2018, Limba romănă</t>
  </si>
  <si>
    <t>Profesor</t>
  </si>
  <si>
    <t>VIIIA</t>
  </si>
  <si>
    <t>Lb. latină</t>
  </si>
  <si>
    <t>Lb. Latina</t>
  </si>
  <si>
    <t>Liceal</t>
  </si>
  <si>
    <t>IXA</t>
  </si>
  <si>
    <t>*evaluare;</t>
  </si>
  <si>
    <t>XC</t>
  </si>
  <si>
    <t>*comunicare cu familiile elevilor;</t>
  </si>
  <si>
    <t>XIIAS</t>
  </si>
  <si>
    <t>XIIIAS</t>
  </si>
  <si>
    <t>*dirigentie; consiliere si orientare VIIA</t>
  </si>
  <si>
    <t>Media</t>
  </si>
  <si>
    <t>Limba Si Literatura Romana- Limba Franceza, studii univ. de lunga durata, gradul I, 17 ani</t>
  </si>
  <si>
    <t>ISJ MH, Decizia 318/18.01.2018, Limba romănă</t>
  </si>
  <si>
    <t>IXB</t>
  </si>
  <si>
    <t>IXC</t>
  </si>
  <si>
    <t>XIIC</t>
  </si>
  <si>
    <t>XIID</t>
  </si>
  <si>
    <t>XIAs sem II</t>
  </si>
  <si>
    <t>Profesional</t>
  </si>
  <si>
    <t>IXDpr</t>
  </si>
  <si>
    <t>XIDpr.</t>
  </si>
  <si>
    <t>Limba romănă   Limba latină</t>
  </si>
  <si>
    <t>VA</t>
  </si>
  <si>
    <t>Limba Romana Teologie Baptista, studii univ. de lunga durata, gradul I, 19 ani</t>
  </si>
  <si>
    <t>ISJ MH, Decizia 341/18.01.2018, Limba romănă</t>
  </si>
  <si>
    <t>VIA</t>
  </si>
  <si>
    <t>VIIIB</t>
  </si>
  <si>
    <t>XIB</t>
  </si>
  <si>
    <t>XIC</t>
  </si>
  <si>
    <t>*dirigentie; consiliere si orientare XIB</t>
  </si>
  <si>
    <t>Limba română, Limba germană</t>
  </si>
  <si>
    <t>Lb.germană</t>
  </si>
  <si>
    <t>Limba Romana Limba Franceza, studii univ. de lunga durata, gradul II, 17 ani</t>
  </si>
  <si>
    <t>ISJ MH, Decizia 325/18.01.2008, Limba romănă</t>
  </si>
  <si>
    <t>XA</t>
  </si>
  <si>
    <t>XB</t>
  </si>
  <si>
    <t>XIA</t>
  </si>
  <si>
    <t>XIIA</t>
  </si>
  <si>
    <t>XIIB</t>
  </si>
  <si>
    <t>XDpr.</t>
  </si>
  <si>
    <t>*dirigentie; consiliere si orientare XIIA</t>
  </si>
  <si>
    <t>Limba engleză</t>
  </si>
  <si>
    <t>IIA</t>
  </si>
  <si>
    <t>Lb. engleză</t>
  </si>
  <si>
    <t>Limba Si Literatura Engleza Limba Si Literatura Franceza, studii univ. de lunga durata, gradul I, 20 ani</t>
  </si>
  <si>
    <t>ISJ MH, Decizia 703/25.05.2009, Limba engleză</t>
  </si>
  <si>
    <t>IVA</t>
  </si>
  <si>
    <t>IXAs</t>
  </si>
  <si>
    <t>XIIAs</t>
  </si>
  <si>
    <t>*dirigentie; consiliere si orientare VIIIB</t>
  </si>
  <si>
    <t>PREG.</t>
  </si>
  <si>
    <t>Teologie Litere-Limba Engleza, studii univ. de lunga durata, gradul I, 20 ani</t>
  </si>
  <si>
    <t>ISJ MH, Decizia 183/21.01.2011, Limba engleză</t>
  </si>
  <si>
    <t>IA</t>
  </si>
  <si>
    <t>IIIA</t>
  </si>
  <si>
    <t>IVB</t>
  </si>
  <si>
    <t>XIAS</t>
  </si>
  <si>
    <t>*dirigentie; consiliere si orientare XIID</t>
  </si>
  <si>
    <t>Limba Si Literatura Engleza Limba Si Literatura Romana Psihologie, studii univ. de lunga durata, gradul II, 11 ani</t>
  </si>
  <si>
    <t>ISJ MH, Decizia 624/25.05.2009, Limba engleză</t>
  </si>
  <si>
    <t>XDpr</t>
  </si>
  <si>
    <t>XIDpr</t>
  </si>
  <si>
    <t>Limba franceză</t>
  </si>
  <si>
    <t>Lb. franceză</t>
  </si>
  <si>
    <t>Limba Si Literatura Romana Limba Si Literatura Franceza, studii univ. de lunga durata, gradul I, 15 ani</t>
  </si>
  <si>
    <t>ISJ MH, Decizia 490/03.05.2007, Limba franceză</t>
  </si>
  <si>
    <t>Lb.franceză</t>
  </si>
  <si>
    <t>*dirigentie; consiliere si orientare IXDpr</t>
  </si>
  <si>
    <t>DISPONIBILE</t>
  </si>
  <si>
    <t>1 an</t>
  </si>
  <si>
    <t>IXAS</t>
  </si>
  <si>
    <t>Matematică</t>
  </si>
  <si>
    <t>Matematica Informatica Aplicata Si Programare, studii univ. de lunga durata, gradul I, 32 ani</t>
  </si>
  <si>
    <t>ISJ MH, Decizia 328/18.01.2008, Limba romănă</t>
  </si>
  <si>
    <t>*dirigentie; consiliere si orientare IXB</t>
  </si>
  <si>
    <t>Matematica Informatica Aplicata Si Programare, studii univ. de lunga durata, gradul I, 26 ani</t>
  </si>
  <si>
    <t>ISJ MH, Decizia 314/18.01.2008, Matematică</t>
  </si>
  <si>
    <t>Matematica, studii univ. de lunga durata, gradul I, 37 ani</t>
  </si>
  <si>
    <t>ISJ MH, Decizia 184/21.01.2011 Matematică</t>
  </si>
  <si>
    <t>*dirigentie; consiliere si orientare VIIIA</t>
  </si>
  <si>
    <t>Matematica Fizica, studii univ. de lunga durata, gradul I, 22 ani</t>
  </si>
  <si>
    <t>ISJ MH, Decizia 499/27.04.2016, Matematică</t>
  </si>
  <si>
    <t>XIAS semII</t>
  </si>
  <si>
    <t>Fizică</t>
  </si>
  <si>
    <t>Fizica, studii univ. de lunga durata, gradul I, 17 ani</t>
  </si>
  <si>
    <t>ISJ MH, Decizia 490/03.05.2007 Fizică</t>
  </si>
  <si>
    <t>*dirigentie; consiliere si orientare XIIB</t>
  </si>
  <si>
    <t>Chimie</t>
  </si>
  <si>
    <t>Chimie Fizica, studii univ. de lunga durata, gradul I, 37 ani</t>
  </si>
  <si>
    <t>ISJ MH, Decizia 308/18.01.2008, chimie</t>
  </si>
  <si>
    <t>*dirigentie; consiliere si orientare XIA</t>
  </si>
  <si>
    <t>Chimie,TIC</t>
  </si>
  <si>
    <t xml:space="preserve">Conform fişei postului; DIRECTOR ADJUNCT </t>
  </si>
  <si>
    <t>Chimie-Fizica,Informatica Aplicata Si Progrmare , studii univ. de lunga durata, gradul I, 26 ani</t>
  </si>
  <si>
    <t>ISJ MH, Decizia 2510/31.07.2008, Tehnologia informației și a comunicațiilor</t>
  </si>
  <si>
    <t>09.01.2021</t>
  </si>
  <si>
    <t>Director adjunct</t>
  </si>
  <si>
    <t>TIC</t>
  </si>
  <si>
    <t>Biologie, Estetica</t>
  </si>
  <si>
    <t>Biologie</t>
  </si>
  <si>
    <t>Biologie Stiinte Agricole, studii univ. de lunga durata, gradul DEF, 13 ani</t>
  </si>
  <si>
    <t>ISJ MH, Decizia 1329/28.04.2017, Biologie</t>
  </si>
  <si>
    <t>*dirigentie; consiliere si orientare XIC</t>
  </si>
  <si>
    <t>Estetica - M1,M2,M3,M4,M5</t>
  </si>
  <si>
    <t>Istorie, Cultura civică</t>
  </si>
  <si>
    <t>Istorie</t>
  </si>
  <si>
    <t>Istorie Arheologie, studii univ. de lunga durata, gradul I, 23 ani</t>
  </si>
  <si>
    <t>ISJ MH, Decizia 188/21.01.2011, Istorie</t>
  </si>
  <si>
    <t>Cultura civică</t>
  </si>
  <si>
    <t>*dirigentie; consiliere si orientare XIIAS</t>
  </si>
  <si>
    <t>Istorie, Logică, Psihologie, Ed. financiară</t>
  </si>
  <si>
    <t>Istorie Arheologie, studii univ. de lunga durata, gradul I, 22 ani</t>
  </si>
  <si>
    <t>ISJ MH, Decizia 335/18.01.2008, Istorie</t>
  </si>
  <si>
    <t>*dirigentie; consiliere si orientare XC</t>
  </si>
  <si>
    <t>Logică</t>
  </si>
  <si>
    <t>IXS</t>
  </si>
  <si>
    <t xml:space="preserve">Psihologie </t>
  </si>
  <si>
    <t>XD</t>
  </si>
  <si>
    <t>Geografie</t>
  </si>
  <si>
    <t>Geografie, studii univ. de lunga durata, gradul I, 20 ani</t>
  </si>
  <si>
    <t>ISJ MH, Decizia 2044/2008, Geografie</t>
  </si>
  <si>
    <t>gimnazial</t>
  </si>
  <si>
    <t>Economie, economie aplicată, educatie antreprenorială</t>
  </si>
  <si>
    <t>Ed. financiară</t>
  </si>
  <si>
    <t>Ed.antreprenorială</t>
  </si>
  <si>
    <t>Economie</t>
  </si>
  <si>
    <t>Economie aplicată</t>
  </si>
  <si>
    <t>Consiliere și orientare</t>
  </si>
  <si>
    <t>Consilier școlar CJRAE</t>
  </si>
  <si>
    <t>Religie</t>
  </si>
  <si>
    <t>Teologie Ortodoxa Asistenta Sociala, studii univ. de lunga durata, gradul I, 24 ani</t>
  </si>
  <si>
    <t>ISJ MH, Decizia 189/21.01.2011 Religie ortodoxă</t>
  </si>
  <si>
    <t>*dirigentie; consiliere si orientare VIA</t>
  </si>
  <si>
    <t>Teologie Ortodoxa Asistenta Sociala, studii univ. de lunga durata, gradul II, 20 ani</t>
  </si>
  <si>
    <t>ISJ MH, Decizia 290/18.01.2008 Religie ortodoxă</t>
  </si>
  <si>
    <t>Educație plastică</t>
  </si>
  <si>
    <t>Ed.plastică</t>
  </si>
  <si>
    <t>Educație muzicală</t>
  </si>
  <si>
    <t>Ed.muzicala</t>
  </si>
  <si>
    <t>Completare catedra  Moldova Ramon, titular la Sc.Gimnaziala "I.Agarbiceanu" MH Iulia</t>
  </si>
  <si>
    <t>Educație tehnologică</t>
  </si>
  <si>
    <t>Ed.tehnologică</t>
  </si>
  <si>
    <t>Mine, studii univ. de lunga durata, gradul II, 33 ani</t>
  </si>
  <si>
    <t>ISJ MH, Decizia 1440/12.09.2011 educație tehnologică</t>
  </si>
  <si>
    <t>Educație fizică</t>
  </si>
  <si>
    <t>Ed.fizică</t>
  </si>
  <si>
    <t>Educatie Fizica Si Sport, studii univ. de lunga durata, gradul I, 43 ani</t>
  </si>
  <si>
    <t>ISJ MH, Decizia 377/09.02.2018 educație fizică</t>
  </si>
  <si>
    <t xml:space="preserve">ocupat pe perioadă nedeterminată </t>
  </si>
  <si>
    <t>Educatie Fizica Si Sport, studii univ. de lunga durata, gradul DEF, 6 ani</t>
  </si>
  <si>
    <t>ISJ MH, Decizia 1470/11.05.2017 educație fizică</t>
  </si>
  <si>
    <t>*dirigentie; consiliere si orientare XDpr</t>
  </si>
  <si>
    <t>Informatica si TIC</t>
  </si>
  <si>
    <t xml:space="preserve">ocupat pe perioadă determinată - rezervata dir.adjunct </t>
  </si>
  <si>
    <t>Titular restrangere de activitate</t>
  </si>
  <si>
    <t>Automatizari Si Calculatoare, studii univ. de lunga durata, gradul I, 27 ani</t>
  </si>
  <si>
    <t>ISJ MH, Decizia 976/29.03.2018 informatică și TIC</t>
  </si>
  <si>
    <t>*dirigentie; consiliere si orientare XIAS</t>
  </si>
  <si>
    <t>Cultură de speciaitate chimie industrială</t>
  </si>
  <si>
    <t>M1 LT</t>
  </si>
  <si>
    <t xml:space="preserve">Ocupat pe perioadă nedeterminată  </t>
  </si>
  <si>
    <t>Tehnologia Substantelor Organice,  Informatica Aplicata, studii univ. de lunga durata, gradul I, 20 ani</t>
  </si>
  <si>
    <t>ISJ MH, Decizia 333/18.01.2008 chimie industrială</t>
  </si>
  <si>
    <t>M2 LT</t>
  </si>
  <si>
    <t>M2 T</t>
  </si>
  <si>
    <t>M3 PC</t>
  </si>
  <si>
    <t>M1 T</t>
  </si>
  <si>
    <t>*dirigentie; consiliere si orientare IXA</t>
  </si>
  <si>
    <t>M3 T</t>
  </si>
  <si>
    <t>M4 PC</t>
  </si>
  <si>
    <t>Tehnologia Substantelor Organice Informatica Aplicata, studii univ. de lunga durata, gradul I, 27 ani</t>
  </si>
  <si>
    <t>ISJ MH, Decizia nr.490/2007 chimie industrială</t>
  </si>
  <si>
    <t>M1 LT, M2 IP</t>
  </si>
  <si>
    <t>M2 IP</t>
  </si>
  <si>
    <t>Cultură de speciaitate materiale de construcții - ceramică</t>
  </si>
  <si>
    <t>Conform fişei postului; DIRECTOR</t>
  </si>
  <si>
    <t>Tehnologia Silicatilor Si A Compusilor Oxizici, studii univ. de lunga durata, gradul I, 33 ani</t>
  </si>
  <si>
    <t>ISJ MH Decizia nr.344/18.01.2018 profesor inginer</t>
  </si>
  <si>
    <t>DIRECTOR</t>
  </si>
  <si>
    <t>M2,M4 T</t>
  </si>
  <si>
    <t>M3  T</t>
  </si>
  <si>
    <t xml:space="preserve">REZERVAT prof </t>
  </si>
  <si>
    <t>M4 LT PC</t>
  </si>
  <si>
    <t xml:space="preserve">M5 LT PC </t>
  </si>
  <si>
    <t xml:space="preserve">M3 LT </t>
  </si>
  <si>
    <t>M4 T</t>
  </si>
  <si>
    <t xml:space="preserve">REZERVAT dir </t>
  </si>
  <si>
    <t>M6, M7 LT</t>
  </si>
  <si>
    <t>M6, M7 T</t>
  </si>
  <si>
    <t xml:space="preserve">M1 LT </t>
  </si>
  <si>
    <t>M1 M2 M3 LT</t>
  </si>
  <si>
    <t>M5 PC LT</t>
  </si>
  <si>
    <t>M2 M2 LT</t>
  </si>
  <si>
    <t>Cultură de speciaitate instruire practică materiale de construcții - ceramică</t>
  </si>
  <si>
    <t>maistru instructor</t>
  </si>
  <si>
    <t>4 ani</t>
  </si>
  <si>
    <t>M1 IP</t>
  </si>
  <si>
    <t>M1, M3 IP</t>
  </si>
  <si>
    <t xml:space="preserve">M5 PC </t>
  </si>
  <si>
    <t>M1,M2 IP</t>
  </si>
  <si>
    <t>M4 M5 PC</t>
  </si>
  <si>
    <t>M1  IP</t>
  </si>
  <si>
    <t>Plata cu ora Borz Anica - pensionar</t>
  </si>
  <si>
    <t>M5 PC</t>
  </si>
  <si>
    <t>M3 IP</t>
  </si>
  <si>
    <t>M1,M2,M3 IP</t>
  </si>
  <si>
    <t>Cultură de speciaitate estetica și igiena corpului omenesc</t>
  </si>
  <si>
    <t xml:space="preserve">M1,M2,M3,M4,M5 T </t>
  </si>
  <si>
    <t>profesor</t>
  </si>
  <si>
    <t>18 ore  pentru titularizare, 9 ore Pl.cu ora Cucu Claudia - pensionar</t>
  </si>
  <si>
    <t>M1 M2 M3 M4 T</t>
  </si>
  <si>
    <t>M6 T</t>
  </si>
  <si>
    <t>M7 LT</t>
  </si>
  <si>
    <t>M3 M4 T</t>
  </si>
  <si>
    <t>M7 T</t>
  </si>
  <si>
    <t>M8 PC</t>
  </si>
  <si>
    <t>Cultură de speciaitate estetica și igiena corpului omenesc, instruire practica</t>
  </si>
  <si>
    <t>M6 PC</t>
  </si>
  <si>
    <t>Ocupat pe perioadă nedeterminată</t>
  </si>
  <si>
    <t>Titular</t>
  </si>
  <si>
    <t>Asistent medical generalist, Coafor, Cosmetica, studii postliceale, gradul II, 18 ani</t>
  </si>
  <si>
    <t xml:space="preserve">ISJ MH, Decizia 2374/31.07.2008 instruire practică estetica și îngrijirea corpului omenesc  </t>
  </si>
  <si>
    <t>M2,M3,M4 IP</t>
  </si>
  <si>
    <t>M2,M3,M4,M5 IP</t>
  </si>
  <si>
    <t>M7 PC</t>
  </si>
  <si>
    <t>M3 M4 M5 M6 IP</t>
  </si>
  <si>
    <t>M1 M2,M3,M4 M5 IP</t>
  </si>
  <si>
    <t>Maistru instructor</t>
  </si>
  <si>
    <t>plata cu ora Lazea Ileana - pensionar</t>
  </si>
  <si>
    <t>Cultură de speciaitate industrie textilă și pielărie</t>
  </si>
  <si>
    <t xml:space="preserve">M1 T </t>
  </si>
  <si>
    <t>Tehnologia Si Chimia Textilelor, studii univ. de lunga durata, gradul I, 37 ani</t>
  </si>
  <si>
    <t>ISJ MH Decizia nr.301/18.01.2018 profesor inginer</t>
  </si>
  <si>
    <t>*dirigentie; consiliere si orientare XB</t>
  </si>
  <si>
    <t xml:space="preserve">M4 LT </t>
  </si>
  <si>
    <t>Utilaj Tehnologic Textil, studii univ. de lunga durata, gradul II, 32 ani</t>
  </si>
  <si>
    <t>ISJ MH Decizia nr.303/18.01.2018 profesor inginer</t>
  </si>
  <si>
    <t>*dirigentie; consiliere si orientare XIIC</t>
  </si>
  <si>
    <t>M4 LT</t>
  </si>
  <si>
    <t>Tehnologia Tricoturilor Si Confectiilor, studii univ. de lunga durata, gradul DEF, 29 ani</t>
  </si>
  <si>
    <t>ISJ MH Decizia nr.316/18.01.2018 discipline tehnologice - confecții piele</t>
  </si>
  <si>
    <t>M8 T</t>
  </si>
  <si>
    <t xml:space="preserve">XB </t>
  </si>
  <si>
    <t>M6 LT</t>
  </si>
  <si>
    <t>Cultură de speciaitate industrie textilă și pielărie, instruire practica</t>
  </si>
  <si>
    <t>M1,2 IP</t>
  </si>
  <si>
    <t>ocupat pe perioadă nedeterminată</t>
  </si>
  <si>
    <t>Proiectarea îmbrăcămintei Tehnologia tricoturilor și țesăturilor, studii univ. de lunga durata, gradul I, 43 ani</t>
  </si>
  <si>
    <t>ISJ MH Decizia nr.302/18.01.2018 instruire practică</t>
  </si>
  <si>
    <t>*dirigentie; consiliere si orientare XIDpr</t>
  </si>
  <si>
    <t>M4 IP PC</t>
  </si>
  <si>
    <r>
      <t>LIC</t>
    </r>
    <r>
      <rPr>
        <sz val="7"/>
        <rFont val="Arial"/>
        <family val="2"/>
      </rPr>
      <t>LICEAL</t>
    </r>
    <r>
      <rPr>
        <sz val="7"/>
        <color theme="0"/>
        <rFont val="Arial"/>
        <family val="2"/>
        <charset val="238"/>
      </rPr>
      <t>EAL</t>
    </r>
  </si>
  <si>
    <r>
      <t>PR</t>
    </r>
    <r>
      <rPr>
        <sz val="7"/>
        <rFont val="Arial"/>
        <family val="2"/>
      </rPr>
      <t>PROFEOR DOCUMENTARIST</t>
    </r>
  </si>
  <si>
    <r>
      <t xml:space="preserve">4 4 </t>
    </r>
    <r>
      <rPr>
        <sz val="7"/>
        <rFont val="Arial"/>
        <family val="2"/>
      </rPr>
      <t>4 ANI</t>
    </r>
    <r>
      <rPr>
        <sz val="7"/>
        <color theme="0"/>
        <rFont val="Arial"/>
        <family val="2"/>
        <charset val="238"/>
      </rPr>
      <t>ANI</t>
    </r>
  </si>
  <si>
    <t>Unitatea cu personalitate juridica</t>
  </si>
  <si>
    <t>ANEXA C</t>
  </si>
  <si>
    <t>functia</t>
  </si>
  <si>
    <t>DENUMIRE UNITATE DE INVATAMANT</t>
  </si>
  <si>
    <t>disciplina</t>
  </si>
  <si>
    <t>limba de predare</t>
  </si>
  <si>
    <t>viabilitate</t>
  </si>
  <si>
    <t xml:space="preserve">tip </t>
  </si>
  <si>
    <t>nivel</t>
  </si>
  <si>
    <t>mediul</t>
  </si>
  <si>
    <t>Localitatea</t>
  </si>
  <si>
    <t>director</t>
  </si>
  <si>
    <t>SC GEN CL I - VIII ACATARI - primar, gimnazial</t>
  </si>
  <si>
    <t>ACOMPANIAMENT</t>
  </si>
  <si>
    <t>romana</t>
  </si>
  <si>
    <t>vacant</t>
  </si>
  <si>
    <t>prescolar</t>
  </si>
  <si>
    <t>urban</t>
  </si>
  <si>
    <t>director adj</t>
  </si>
  <si>
    <t>GPN  ACATARI - prescolar</t>
  </si>
  <si>
    <t>ACTIVITATI DE PRE-PROFESIONALIZARE</t>
  </si>
  <si>
    <t>maghiara</t>
  </si>
  <si>
    <t>rezervat dir</t>
  </si>
  <si>
    <t>primar</t>
  </si>
  <si>
    <t>rural</t>
  </si>
  <si>
    <t>Analizat de Consiliul profesoral din data de:</t>
  </si>
  <si>
    <t>prof.coord.</t>
  </si>
  <si>
    <t>SC GEN CL I - IV CORBESTI - primar</t>
  </si>
  <si>
    <t>ACVARISTICA</t>
  </si>
  <si>
    <t>germana</t>
  </si>
  <si>
    <t>rezervat cfp</t>
  </si>
  <si>
    <t>Aprobat de Consiliul de administraţie al unităţii din data:</t>
  </si>
  <si>
    <t>GPN  GAIESTI - prescolar</t>
  </si>
  <si>
    <t>AEROMODELE / RACHETOMODELE</t>
  </si>
  <si>
    <t>rromani</t>
  </si>
  <si>
    <t>rezervat cic</t>
  </si>
  <si>
    <t>liceal</t>
  </si>
  <si>
    <t>SC GEN CL I - IV GAIESTI - primar</t>
  </si>
  <si>
    <t>AGRICULTURA, HORTICULTURA</t>
  </si>
  <si>
    <t>alte rezervari</t>
  </si>
  <si>
    <t>Nr. Crt.</t>
  </si>
  <si>
    <t>Unitatea (cu personalitate juridica, structura arondată)</t>
  </si>
  <si>
    <t>Disciplina/spec. Postului*</t>
  </si>
  <si>
    <t>Nr. ore / săpt.</t>
  </si>
  <si>
    <t>Tipul de curriculum</t>
  </si>
  <si>
    <t>PERIOADA: DETERMINATĂ/NEDETERMINATĂ/VIABILITATE</t>
  </si>
  <si>
    <t>CADRUL DIDACTIC PROPUS PRELUNGIRE CIM</t>
  </si>
  <si>
    <t>Nota si anul pt. prop prelungire</t>
  </si>
  <si>
    <t>GPN  GRUISOR - prescolar</t>
  </si>
  <si>
    <t>AGROBIOLOGIE</t>
  </si>
  <si>
    <t>TC (nr.ore)</t>
  </si>
  <si>
    <t>C.D.S. optional  (nr.ore)</t>
  </si>
  <si>
    <t>SC GEN CL I - IV GRUISOR - primar</t>
  </si>
  <si>
    <t>ALIMENTATIE PUBLICA SI TURISM / ALIMENTATIE PUBLICA</t>
  </si>
  <si>
    <t>GPN  MURGESTI - prescolar</t>
  </si>
  <si>
    <t>ALIMENTATIE PUBLICA SI TURISM / TURISM</t>
  </si>
  <si>
    <t>SC GEN CL I - IV MURGESTI - primar</t>
  </si>
  <si>
    <t>ALPINISM</t>
  </si>
  <si>
    <t>GPN  ROTENI - prescolar</t>
  </si>
  <si>
    <t>ANSAMBLU CORAL</t>
  </si>
  <si>
    <t>SC GEN CL I - VIII ROTENI - primar</t>
  </si>
  <si>
    <t>ANSAMBLU FOLCLORIC</t>
  </si>
  <si>
    <t>GPN  STEJERIS - prescolar</t>
  </si>
  <si>
    <t>ANSAMBLU ORCHESTRAL</t>
  </si>
  <si>
    <t>SC GEN CL I - IV STEJERIS - primar</t>
  </si>
  <si>
    <t>ANTICIPATIE STIINTIFICA</t>
  </si>
  <si>
    <t>GPN  SUVEICA - prescolar</t>
  </si>
  <si>
    <t>APICULTURA</t>
  </si>
  <si>
    <t>SC GEN CL I - IV SUVEICA - primar</t>
  </si>
  <si>
    <t>ARHEOLOGIE</t>
  </si>
  <si>
    <t>SC GEN CL I - VIII VALENI - ACATARI - primar, gimnazial</t>
  </si>
  <si>
    <t>ARHITECTURA</t>
  </si>
  <si>
    <t>GPN  VALENII-ACATARI - prescolar</t>
  </si>
  <si>
    <t>ARHITECTURA PEISAGERA</t>
  </si>
  <si>
    <t>SC GEN CL I - VIII ADAMUS - primar, gimnazial</t>
  </si>
  <si>
    <t>ARMONIE</t>
  </si>
  <si>
    <t>GPN  ADAMUS - prescolar</t>
  </si>
  <si>
    <t>ARTA ACTORULUI</t>
  </si>
  <si>
    <t>GPN  CORNESTI ADAMUS - prescolar</t>
  </si>
  <si>
    <t>ARTA CULINARA</t>
  </si>
  <si>
    <t>SC GEN CL I - VIII CORNESTI ADAMUS - primar, gimnazial</t>
  </si>
  <si>
    <t>ARTA DECORATIVA</t>
  </si>
  <si>
    <t>SC GEN CL I - VIII CRAIESTI ADAMUS - primar, gimnazial</t>
  </si>
  <si>
    <t>ARTA POPULARA</t>
  </si>
  <si>
    <t>GPN  CRAIESTI ADAMUS - prescolar</t>
  </si>
  <si>
    <t>ARTA TEATRALA</t>
  </si>
  <si>
    <t>SC GEN CL I - VIII DAMBAU - primar, gimnazial</t>
  </si>
  <si>
    <t>ARTA TEXTILA</t>
  </si>
  <si>
    <t>GPN  DIMBAU - prescolar</t>
  </si>
  <si>
    <t>ARTA VOCALA - CANTO</t>
  </si>
  <si>
    <t>GPN  ALBESTI - prescolar</t>
  </si>
  <si>
    <t>ARTA VOCALA - INITIERE VOCALA</t>
  </si>
  <si>
    <t>SC GEN CL I - VIII ALBESTI - primar, gimnazial</t>
  </si>
  <si>
    <t>ARTE MARTIALE</t>
  </si>
  <si>
    <t>SC GEN CL I - VIII BOIU - primar, gimnazial</t>
  </si>
  <si>
    <t>ARTE MONUMENTALE</t>
  </si>
  <si>
    <t>GPN  BOIU - prescolar</t>
  </si>
  <si>
    <t>ASTRONOMIE</t>
  </si>
  <si>
    <t>SC GEN CL I - IV TOPA ALBESTI - primar</t>
  </si>
  <si>
    <t>ATELIER DE SPECIALITATE</t>
  </si>
  <si>
    <t>GPN  TOPA - prescolar</t>
  </si>
  <si>
    <t>ATELIER INTERACTIV PENTRU PRESCOLARI SI SCOLARI MICI</t>
  </si>
  <si>
    <t>SC GEN CL I - VIII ALUNIS - primar, gimnazial</t>
  </si>
  <si>
    <t>ATELIERUL FANTEZIEI</t>
  </si>
  <si>
    <t>GPN  ALUNIS - prescolar</t>
  </si>
  <si>
    <t>ATLETISM</t>
  </si>
  <si>
    <t>GPN  FITCAU - prescolar</t>
  </si>
  <si>
    <t>AUTOMATIZARI</t>
  </si>
  <si>
    <t>SC GEN CL I - IV FITCAU - primar</t>
  </si>
  <si>
    <t>AUTOMATIZARI SI CALCULATOARE</t>
  </si>
  <si>
    <t>GPN  LUNCA MURESULUI - prescolar</t>
  </si>
  <si>
    <t>AUTOMODELE</t>
  </si>
  <si>
    <t>NOTA</t>
  </si>
  <si>
    <t>*disciplina se trece in conformitate cu centralizatorul</t>
  </si>
  <si>
    <t>SC GEN CL I - IV LUNCA MURESULUI - primar</t>
  </si>
  <si>
    <t>BADMINTON</t>
  </si>
  <si>
    <t>SC GEN CL I - VIII APOLD - primar, gimnazial</t>
  </si>
  <si>
    <t>BALET</t>
  </si>
  <si>
    <t>GPN  APOLD - prescolar</t>
  </si>
  <si>
    <t>BASCHET</t>
  </si>
  <si>
    <t>GPN  DAIA-APOLD - prescolar</t>
  </si>
  <si>
    <t>BASSEBALL</t>
  </si>
  <si>
    <t>SC GEN CL I - IV DAIA APOLD - primar</t>
  </si>
  <si>
    <t>BIOCHIMIE</t>
  </si>
  <si>
    <t>SC GEN CL I - VIII SAES - primar, gimnazial</t>
  </si>
  <si>
    <t>BIOLOGIE</t>
  </si>
  <si>
    <t>GPN  SAES - prescolar</t>
  </si>
  <si>
    <t>BIOLOGIE - CHIMIE</t>
  </si>
  <si>
    <t>SC GEN CL I - IV VULCAN - primar</t>
  </si>
  <si>
    <t>BIOLOGIE - GEOGRAFIE</t>
  </si>
  <si>
    <t>GRADINITA PROGRAM NORMAL VULCAN - prescolar</t>
  </si>
  <si>
    <t>BIOLOGIE - STIINTE</t>
  </si>
  <si>
    <t>SC GEN CL I - VIII ATINTIS - primar, gimnazial</t>
  </si>
  <si>
    <t>BIOTEHNOLOGIE</t>
  </si>
  <si>
    <t>GPN  ATINTIS - prescolar</t>
  </si>
  <si>
    <t>CANTO CLASIC SI POPULAR</t>
  </si>
  <si>
    <t>GPN  BOTEZ - prescolar</t>
  </si>
  <si>
    <t>CARTING</t>
  </si>
  <si>
    <t>SC GEN CL I - IV BOTEZ - primar</t>
  </si>
  <si>
    <t>CENACLU LITERAR / CREATIE LITERARA</t>
  </si>
  <si>
    <t>SC GEN CL I - VIII CECALACA - primar, gimnazial</t>
  </si>
  <si>
    <t>CERAMICA</t>
  </si>
  <si>
    <t>GPN  CECALACA - prescolar</t>
  </si>
  <si>
    <t>GPN  ISTIHAZA - prescolar</t>
  </si>
  <si>
    <t>CHIMIE - BIOLOGIE</t>
  </si>
  <si>
    <t>SC GEN CL I - IV ISTIHAZA - primar</t>
  </si>
  <si>
    <t>CHIMIE - FIZICA</t>
  </si>
  <si>
    <t>SC GEN CL I - VIII BAGACIU - primar, gimnazial</t>
  </si>
  <si>
    <t>CHIMIE - STIINTE</t>
  </si>
  <si>
    <t>GPN  BAGAGIU - prescolar</t>
  </si>
  <si>
    <t>CHIMIE EXPERIMENTALA</t>
  </si>
  <si>
    <t>SC GEN CL I - VIII DELENII BAGACIU - primar, gimnazial</t>
  </si>
  <si>
    <t>GPN  DELENI BAGACIU - prescolar</t>
  </si>
  <si>
    <t>CONFECTII PIELE</t>
  </si>
  <si>
    <t>GPN  BAHNEA - prescolar</t>
  </si>
  <si>
    <t>CONSTRUCTII ELECTRONICE</t>
  </si>
  <si>
    <t>SC GEN CL I - VIII BAHNEA - primar, gimnazial</t>
  </si>
  <si>
    <t>CONSTRUCTII RADIO</t>
  </si>
  <si>
    <t>SC GEN CL I - IV BERNADEA - primar</t>
  </si>
  <si>
    <t>CONSTRUCTII SI LUCRARI PUBLICE / CONSTRUCTII</t>
  </si>
  <si>
    <t>SC GEN CL I - IV CUND - primar</t>
  </si>
  <si>
    <t>CONSTRUCTII SI LUCRARI PUBLICE / INSTALATII PENTRU CONSTRUCTII</t>
  </si>
  <si>
    <t>GPN  CUND - prescolar</t>
  </si>
  <si>
    <t>COR / GRUP VOCAL</t>
  </si>
  <si>
    <t>SC GEN CL I - IV DAIA BAHNEA - primar</t>
  </si>
  <si>
    <t>COREPETITIE</t>
  </si>
  <si>
    <t>SC GEN CL I - VIII GOGAN - primar, gimnazial</t>
  </si>
  <si>
    <t>CREATIE CONFECTII</t>
  </si>
  <si>
    <t>GPN  GOGAN - prescolar</t>
  </si>
  <si>
    <t>CROCHIURI</t>
  </si>
  <si>
    <t>SC GEN CL I - VIII IDICIU - primar, gimnazial</t>
  </si>
  <si>
    <t>CROCHIURI - (FUNDAMENTALE)</t>
  </si>
  <si>
    <t>GPN  IDICIU - prescolar</t>
  </si>
  <si>
    <t>CULTURA CIVICA</t>
  </si>
  <si>
    <t>SC GEN CL I - IV LEPINDEA - primar</t>
  </si>
  <si>
    <t>CULTURA CIVICA - STUDII SOCIALE</t>
  </si>
  <si>
    <t>GPN  LEPINDEA-DAIA - prescolar</t>
  </si>
  <si>
    <t>CULTURA SI CIVILIZATIA MINORITATII MAGHIARE</t>
  </si>
  <si>
    <t>SC GEN CL I - VIII BALA - primar, gimnazial</t>
  </si>
  <si>
    <t>CULTURA SI CIVILIZATIE ENGLEZA</t>
  </si>
  <si>
    <t>GPN  BALA - prescolar</t>
  </si>
  <si>
    <t>CULTURA SI CIVILIZATIE FRANCEZA</t>
  </si>
  <si>
    <t>SC GEN CL I - IV ERCEA - primar</t>
  </si>
  <si>
    <t>CULTURA SI CIVILIZATIE GERMANA</t>
  </si>
  <si>
    <t>GPN  ERCEA - prescolar</t>
  </si>
  <si>
    <t>CULTURA SI CIVILIZATIE ITALIANA</t>
  </si>
  <si>
    <t>SC GEN CL I - VIII BALAUSERI - primar, gimnazial</t>
  </si>
  <si>
    <t>CULTURA SI CIVILIZATIE PORTUGHEZA</t>
  </si>
  <si>
    <t>SC GEN CL I - IV AGRISTEU - primar</t>
  </si>
  <si>
    <t>CULTURA SI CIVILIZATIE ROMANEASCA</t>
  </si>
  <si>
    <t>GPN  AGRISTEU - prescolar</t>
  </si>
  <si>
    <t>CULTURA SI CIVILIZATIE SPANIOLA</t>
  </si>
  <si>
    <t>GPN  BALAUSERI - prescolar</t>
  </si>
  <si>
    <t>CULTURISM / FITNESS</t>
  </si>
  <si>
    <t>SC GEN CL I - VIII CHENDU - primar, gimnazial</t>
  </si>
  <si>
    <t>DANS CLASIC</t>
  </si>
  <si>
    <t>GPN  CHENDU NR.1 - prescolar</t>
  </si>
  <si>
    <t>DANS CONTEMPORAN</t>
  </si>
  <si>
    <t>GPN  CHENDU NR.2 - prescolar</t>
  </si>
  <si>
    <t>DANS DE CARACTER</t>
  </si>
  <si>
    <t>GPN  DUMITRENI - prescolar</t>
  </si>
  <si>
    <t>DANS ISTORIC</t>
  </si>
  <si>
    <t>SC GEN CL I - IV DUMITRENI - primar</t>
  </si>
  <si>
    <t>DANS MODERN</t>
  </si>
  <si>
    <t>GPN  FILITELNIC - prescolar</t>
  </si>
  <si>
    <t>DANS POPULAR</t>
  </si>
  <si>
    <t>SC GEN CL I - IV FILITELNIC - primar</t>
  </si>
  <si>
    <t>DANS ROMANESC</t>
  </si>
  <si>
    <t>SC GEN CL I - VIII SENEREUS - primar, gimnazial</t>
  </si>
  <si>
    <t>DANS SPORTIV</t>
  </si>
  <si>
    <t>GPN  SENEREUS - prescolar</t>
  </si>
  <si>
    <t>DECORATIUNI INTERIOARE</t>
  </si>
  <si>
    <t>GPN  BAND - prescolar</t>
  </si>
  <si>
    <t>DESEN</t>
  </si>
  <si>
    <t>GR SC BAND - primar, gimanzial, liceal, SAM</t>
  </si>
  <si>
    <t>DESEN ANIMAT</t>
  </si>
  <si>
    <t>GPN  PETEA - prescolar</t>
  </si>
  <si>
    <t>DESEN PROIECTIV</t>
  </si>
  <si>
    <t>SC GEN CL I - IV DRACULEA - primar</t>
  </si>
  <si>
    <t>DESIGN</t>
  </si>
  <si>
    <t>GPN  DRACULEA - prescolar</t>
  </si>
  <si>
    <t>DESIGN AMBIENTAL</t>
  </si>
  <si>
    <t>GPN  FINATE - prescolar</t>
  </si>
  <si>
    <t>DESIGN TEXTIL</t>
  </si>
  <si>
    <t>SC GEN CL I - VIII FANATE - primar, gimnazial</t>
  </si>
  <si>
    <t>DESIGN VESTIMENTAR</t>
  </si>
  <si>
    <t>GPN  FINATELE MADARASULUI - prescolar</t>
  </si>
  <si>
    <t>DISCIPLINE TEOLOGICE DE SPECIALITATE</t>
  </si>
  <si>
    <t>SC GEN CL I - IV FANATELE MADARASULUI - primar</t>
  </si>
  <si>
    <t>DISCIPLINE TEOLOGICE DE SPECIALITATE (TEOLOGIE ADVENTISTA)</t>
  </si>
  <si>
    <t>SC GEN CL I - IV MARASESTI - primar</t>
  </si>
  <si>
    <t>DISCIPLINE TEOLOGICE DE SPECIALITATE (TEOLOGIE BAPTISTA)</t>
  </si>
  <si>
    <t>GPN  MARASESTI - prescolar</t>
  </si>
  <si>
    <t>DISCIPLINE TEOLOGICE DE SPECIALITATE (TEOLOGIE EVANGHELICA - CONFESIUNEA AUGUSTANA)</t>
  </si>
  <si>
    <t>SC GEN CL I - IV NEGRENII DE CIMPIE - primar</t>
  </si>
  <si>
    <t>DISCIPLINE TEOLOGICE DE SPECIALITATE (TEOLOGIE GRECO-CATOLICA)</t>
  </si>
  <si>
    <t>SC GEN CL I - IV OROIU - primar</t>
  </si>
  <si>
    <t>DISCIPLINE TEOLOGICE DE SPECIALITATE (TEOLOGIE ORTODOXA)</t>
  </si>
  <si>
    <t>GPN  OROIU - prescolar</t>
  </si>
  <si>
    <t>DISCIPLINE TEOLOGICE DE SPECIALITATE (TEOLOGIE PENTICOSTALA)</t>
  </si>
  <si>
    <t>SC GEN CL I - IV PETEA - primar</t>
  </si>
  <si>
    <t>DISCIPLINE TEOLOGICE DE SPECIALITATE (TEOLOGIE REFORMATA)</t>
  </si>
  <si>
    <t>SC GEN CL I - IV TIPTELNIC - primar</t>
  </si>
  <si>
    <t>DISCIPLINE TEOLOGICE DE SPECIALITATE (TEOLOGIE ROMANO-CATOLICA)</t>
  </si>
  <si>
    <t>SC GEN CL I - IV VALEA MARE - primar</t>
  </si>
  <si>
    <t>DISCIPLINE TEOLOGICE DE SPECIALITATE (TEOLOGIE UNITARIANA)</t>
  </si>
  <si>
    <t>GPN  VALEA MARE - prescolar</t>
  </si>
  <si>
    <t>DUET</t>
  </si>
  <si>
    <t>GPN  VALEA RECE - prescolar</t>
  </si>
  <si>
    <t>ECONOMIC, ADMINISTRATIV, COMERT SI SERVICII / COMERT SI SERVICII</t>
  </si>
  <si>
    <t>SC GEN CL I - IV VALEA RECE - primar</t>
  </si>
  <si>
    <t>ECONOMIC, ADMINISTRATIV, COMERT SI SERVICII / DREPT</t>
  </si>
  <si>
    <t>SC GEN CL I - VIII BATOS - primar, gimnazial</t>
  </si>
  <si>
    <t>ECONOMIC, ADMINISTRATIV, COMERT SI SERVICII / ECONOMIC, ADMINISTRATIV, POSTA</t>
  </si>
  <si>
    <t>GPN  BATOS - prescolar</t>
  </si>
  <si>
    <t>ECONOMIE APLICATA</t>
  </si>
  <si>
    <t>SC GEN CL I - IV GORENI - primar</t>
  </si>
  <si>
    <t>ECONOMIE; EDUCATIE ANTREPRENORIALA</t>
  </si>
  <si>
    <t>GPN  GORENI - prescolar</t>
  </si>
  <si>
    <t>ECONOMIE; EDUCATIE ANTREPRENORIALA - ECONOMIE APLICATA</t>
  </si>
  <si>
    <t>GPN  UILA - prescolar</t>
  </si>
  <si>
    <t>ECOTURISM</t>
  </si>
  <si>
    <t>SC GEN CL I - IV UILA - primar, gimnazial</t>
  </si>
  <si>
    <t>EDUCATIE ARTISTICA</t>
  </si>
  <si>
    <t>SC GEN CL I - VIII DEDRAD - primar, gimnazial</t>
  </si>
  <si>
    <t>EDUCATIE CINEMATOGRAFICA SI TEATRALA</t>
  </si>
  <si>
    <t>GPN  DEDRAD - prescolar</t>
  </si>
  <si>
    <t>EDUCATIE CIVICA</t>
  </si>
  <si>
    <t>SC GEN CL I - VIII BEICA DE JOS - primar, gimnazial</t>
  </si>
  <si>
    <t>EDUCATIE FIZICA SI SPORT</t>
  </si>
  <si>
    <t>GPN  BEICA DE JOS - prescolar</t>
  </si>
  <si>
    <t>EDUCATIE FIZICA SI SPORT: PREGATIRE SPORTIVA DE SPECIALITATE</t>
  </si>
  <si>
    <t>SC GEN CL I - IV BEICA DE SUS - primar</t>
  </si>
  <si>
    <t>EDUCATIE MUZICALA</t>
  </si>
  <si>
    <t>GPN  BEICA DE SUS - prescolar</t>
  </si>
  <si>
    <t>EDUCATIE MUZICALA - EDUCATIE ARTISTICA</t>
  </si>
  <si>
    <t>SC GEN CL I - IV CACUCIU - primar</t>
  </si>
  <si>
    <t>EDUCATIE PENTRU CETATENIE DEMOCRATICA</t>
  </si>
  <si>
    <t>GPN  CACUCIU - NADASA - prescolar</t>
  </si>
  <si>
    <t>EDUCATIE PLASTICA</t>
  </si>
  <si>
    <t>SC GEN CL I - IV NADASA - primar</t>
  </si>
  <si>
    <t>EDUCATIE RUTIERA</t>
  </si>
  <si>
    <t>GPN  SINMIHAI DE PADURE - prescolar</t>
  </si>
  <si>
    <t>EDUCATIE TEHNOLOGICA</t>
  </si>
  <si>
    <t>SC GEN CL I - IV SANMIHAIU DE PADURE - primar</t>
  </si>
  <si>
    <t>EDUCATIE VIZUALA</t>
  </si>
  <si>
    <t>SC GEN CL I - IV SERBENI - primar</t>
  </si>
  <si>
    <t>EDUCATIE VIZUALA - EDUCATIE ARTISTICA</t>
  </si>
  <si>
    <t>GPN  SERBENI - prescolar</t>
  </si>
  <si>
    <t>EDUCATOARE (IN LIMBA BULGARA)</t>
  </si>
  <si>
    <t>SC GEN CL I - VIII MARCULENI - primar, gimnazial</t>
  </si>
  <si>
    <t>EDUCATOARE (IN LIMBA CEHA)</t>
  </si>
  <si>
    <t>GPN  BARA - prescolar</t>
  </si>
  <si>
    <t>EDUCATOARE (IN LIMBA CROATA)</t>
  </si>
  <si>
    <t>SC GEN CL I - IV BIRA - primar</t>
  </si>
  <si>
    <t>EDUCATOARE (IN LIMBA GERMANA)</t>
  </si>
  <si>
    <t>SC GEN CL I - IV BERENI - primar</t>
  </si>
  <si>
    <t>EDUCATOARE (IN LIMBA MAGHIARA)</t>
  </si>
  <si>
    <t>GPN  BERENI - prescolar</t>
  </si>
  <si>
    <t>EDUCATOARE (IN LIMBA POLONA)</t>
  </si>
  <si>
    <t>GPN  DROJDII - prescolar</t>
  </si>
  <si>
    <t>EDUCATOARE (IN LIMBA ROMANA)</t>
  </si>
  <si>
    <t>SC GEN CL I - IV DROJDII - primar</t>
  </si>
  <si>
    <t>EDUCATOARE (IN LIMBA RROMANI)</t>
  </si>
  <si>
    <t>SC GEN CL I - IV EREMIENI - primar</t>
  </si>
  <si>
    <t>EDUCATOARE (IN LIMBA SARBA)</t>
  </si>
  <si>
    <t>GPN  EREMIENI - prescolar</t>
  </si>
  <si>
    <t>EDUCATOARE (IN LIMBA SLOVACA)</t>
  </si>
  <si>
    <t>SC GEN CL I - IV MAIA - primar</t>
  </si>
  <si>
    <t>EDUCATOARE (IN LIMBA UCRAINEANA)</t>
  </si>
  <si>
    <t>GPN  MAIA + CANDU - prescolar</t>
  </si>
  <si>
    <t>EDUCATOARE / EDUCATOR</t>
  </si>
  <si>
    <t>GPN  MARCULENI - prescolar</t>
  </si>
  <si>
    <t>EDUCATOARE / EDUCATOR ITINERANT / DE SPRIJIN</t>
  </si>
  <si>
    <t>SC GEN CL I - VIII BICHIS - primar, gimnazial</t>
  </si>
  <si>
    <t>ELECTROCHIMIE</t>
  </si>
  <si>
    <t>GPN  BICHIS - prescolar</t>
  </si>
  <si>
    <t>ELECTROMECANICA</t>
  </si>
  <si>
    <t>GPN  GAMBUT - prescolar</t>
  </si>
  <si>
    <t>ELECTRONICA</t>
  </si>
  <si>
    <t>SC GEN CL I - IV GAMBUT - primar</t>
  </si>
  <si>
    <t>ELECTRONICA SI AUTOMATIZARI / ELECTRONICA SI AUTOMATIZARI</t>
  </si>
  <si>
    <t>GPN  NANDRA+MALAISTE - prescolar</t>
  </si>
  <si>
    <t>ELECTRONICA SI AUTOMATIZARI / TELECOMUNICATII</t>
  </si>
  <si>
    <t>SC GEN CL I - IV NANDRA - primar</t>
  </si>
  <si>
    <t>ELECTROTEHNICA</t>
  </si>
  <si>
    <t>SC GEN CL I - VIII OZD - primar, gimnazial</t>
  </si>
  <si>
    <t>ELECTROTEHNICA, ELECTROMECANICA / ELECTROMECANICA</t>
  </si>
  <si>
    <t>GPN  OZD - prescolar</t>
  </si>
  <si>
    <t>ELECTROTEHNICA, ELECTROMECANICA / ELECTROTEHNICA</t>
  </si>
  <si>
    <t>SC GEN CL I - VIII BOGATA - primar, gimnazial</t>
  </si>
  <si>
    <t>ELEMENTE DE PERSPECTIVA</t>
  </si>
  <si>
    <t>SC GEN CL I - IV MALAISTE BOGATA - primar</t>
  </si>
  <si>
    <t>ENERGETICA / ELECTROENERGETICA, TERMOENERGETICA, HIDROENERGETICA</t>
  </si>
  <si>
    <t>GPN  BOGATA - prescolar</t>
  </si>
  <si>
    <t>ESTETICA SI INGRIJIREA CORPULUI OMENESC</t>
  </si>
  <si>
    <t>SC GEN CL I - IV RANTA - primar</t>
  </si>
  <si>
    <t>ESTRADA</t>
  </si>
  <si>
    <t>GPN  RANTA+MALAISTI  - prescolar</t>
  </si>
  <si>
    <t>ETNOGRAFIE / FOLCLOR</t>
  </si>
  <si>
    <t>SC GEN CL I - VIII BRINCOVENESTI - primar, gimnazial</t>
  </si>
  <si>
    <t>ETNOGRAFIE SI FOLCLOR MUZICAL</t>
  </si>
  <si>
    <t>GPN  BRINCOVENESTI - prescolar</t>
  </si>
  <si>
    <t>ETNOLOGIE / FOLCLOR</t>
  </si>
  <si>
    <t>SC GEN CL I - IV IDICEL - primar</t>
  </si>
  <si>
    <t>EURITMIE</t>
  </si>
  <si>
    <t>GPN  IDICEL - prescolar</t>
  </si>
  <si>
    <t>FANFARA</t>
  </si>
  <si>
    <t>SC GEN CL I - IV VALEA CORNII - primar</t>
  </si>
  <si>
    <t>FARMACIE</t>
  </si>
  <si>
    <t>SC GEN CL I - IV IDICEL PADURE - primar</t>
  </si>
  <si>
    <t>FILATELIE</t>
  </si>
  <si>
    <t>GPN  IDICEL-PADURE+ VALEA CORNII - prescolar</t>
  </si>
  <si>
    <t>FILM</t>
  </si>
  <si>
    <t>GPN  SACALU DE PADURE - prescolar</t>
  </si>
  <si>
    <t>FILOSOFIE; LOGICA SI ARGUMENTARE</t>
  </si>
  <si>
    <t>SC GEN CL I - IV SACALU DE PADURE - primar</t>
  </si>
  <si>
    <t>FILOSOFIE; LOGICA SI ARGUMENTARE - STUDII SOCIALE</t>
  </si>
  <si>
    <t>GPN  VALENII DE MURES - prescolar</t>
  </si>
  <si>
    <t>FIZICA</t>
  </si>
  <si>
    <t>SC GEN CL I - VIII VALENII DE MURES - primar, gimnazial</t>
  </si>
  <si>
    <t>FIZICA - CHIMIE</t>
  </si>
  <si>
    <t>SC GEN CL I - VIII BREAZA - primar, gimnazial</t>
  </si>
  <si>
    <t>FIZICA - MATEMATICA</t>
  </si>
  <si>
    <t>GPN  BREAZA NR.1 - prescolar</t>
  </si>
  <si>
    <t>FIZICA - STIINTE</t>
  </si>
  <si>
    <t>SC GEN CL I - IV FILPISU MARE - primar</t>
  </si>
  <si>
    <t>FIZICA APLICATA</t>
  </si>
  <si>
    <t>GPN  FILPISU MARE - prescolar</t>
  </si>
  <si>
    <t>FLORICULTURA</t>
  </si>
  <si>
    <t>GPN  FILPISUL MIC - BREAZA - prescolar</t>
  </si>
  <si>
    <t>FORME MUZICALE</t>
  </si>
  <si>
    <t>SC GEN CL I - IV FILPISU MIC - primar</t>
  </si>
  <si>
    <t>FOTBAL</t>
  </si>
  <si>
    <t>SC GEN CL I - VIII CEUASU DE CIMPIE - primar, gimnazial</t>
  </si>
  <si>
    <t>FOTO - CINECLUB</t>
  </si>
  <si>
    <t>SC GEN CL I - IV BOZED - primar</t>
  </si>
  <si>
    <t>FOTO-VIDEO</t>
  </si>
  <si>
    <t>SC GEN CL I - IV CIMPENITA - primar</t>
  </si>
  <si>
    <t>GPN  CIMPENITA - prescolar</t>
  </si>
  <si>
    <t>GEOGRAFIE - BIOLOGIE</t>
  </si>
  <si>
    <t>GPN  CEUASU DE CIMPIE - prescolar</t>
  </si>
  <si>
    <t>GEOGRAFIE - ISTORIE</t>
  </si>
  <si>
    <t>GPN  CULPIU+BOZED - prescolar</t>
  </si>
  <si>
    <t>GEOGRAFIE - LIMBA ENGLEZA</t>
  </si>
  <si>
    <t>SC GEN CL I - IV CULPIU - primar</t>
  </si>
  <si>
    <t>GEOGRAFIE - LIMBA FRANCEZA</t>
  </si>
  <si>
    <t>GPN  HERGHELIA - prescolar</t>
  </si>
  <si>
    <t>GEOGRAFIE - LIMBA GERMANA</t>
  </si>
  <si>
    <t>SC GEN CL I - IV HERGHELIA - primar</t>
  </si>
  <si>
    <t>GEOGRAFIE - LIMBA RUSA</t>
  </si>
  <si>
    <t>SC GEN CL I - IV PORUMBENI - primar</t>
  </si>
  <si>
    <t>GEOGRAFIE - LIMBA SI LITERATURA ENGLEZA</t>
  </si>
  <si>
    <t>GPN  PORUMBENI - prescolar</t>
  </si>
  <si>
    <t>GEOGRAFIE - LIMBA SI LITERATURA FRANCEZA</t>
  </si>
  <si>
    <t>GPN  SABED - prescolar</t>
  </si>
  <si>
    <t>GEOGRAFIE - LIMBA SI LITERATURA GERMANA</t>
  </si>
  <si>
    <t>SC GEN   "Szabedi Laslo" SABED - primar, gimnazial</t>
  </si>
  <si>
    <t>GEOGRAFIE - LIMBA SI LITERATURA RUSA</t>
  </si>
  <si>
    <t>GPN  VOINICENI - prescolar</t>
  </si>
  <si>
    <t>GEOLOGIE</t>
  </si>
  <si>
    <t>SC GEN  "VASILE SABADEAN" VOINICENI - prescolar</t>
  </si>
  <si>
    <t>GIMNASTICA AEROBICA</t>
  </si>
  <si>
    <t>SC GEN CL I - VIII CHETANI - primar, gimnazial</t>
  </si>
  <si>
    <t>GIMNASTICA RITMICA</t>
  </si>
  <si>
    <t>GPN  CHETANI - prescolar</t>
  </si>
  <si>
    <t>GO</t>
  </si>
  <si>
    <t>SC GEN CL I - VIII GRINDENI - primar, gimnazial</t>
  </si>
  <si>
    <t>GRAFICA</t>
  </si>
  <si>
    <t>GPN  GRINDENI - prescolar</t>
  </si>
  <si>
    <t>GRAFICA PE CALCULATOR</t>
  </si>
  <si>
    <t>SC GEN CL I - VIII HADARENI - primar, gimnazial</t>
  </si>
  <si>
    <t>HANDBAL</t>
  </si>
  <si>
    <t>GPN  HADARENI - prescolar</t>
  </si>
  <si>
    <t>HORTICULTURA</t>
  </si>
  <si>
    <t>SC GEN  "MATYUS ISTVAN" CHIBED - primar, gimnazial</t>
  </si>
  <si>
    <t>IMPRESARIAT ARTISTIC</t>
  </si>
  <si>
    <t>GPN  CHIBED - prescolar</t>
  </si>
  <si>
    <t>INDUSTRIE ALIMENTARA</t>
  </si>
  <si>
    <t>SC GEN CL I - VIII CHIHERU DE JOS - primar, gimnazial</t>
  </si>
  <si>
    <t>INFORMATICA</t>
  </si>
  <si>
    <t>GPN  CHIHERU DE JOS - prescolar</t>
  </si>
  <si>
    <t>INFORMATICA - TEHNOLOGIA INFORMATIEI</t>
  </si>
  <si>
    <t>GPN  CHIHERU DE SUS - prescolar</t>
  </si>
  <si>
    <t>INOT</t>
  </si>
  <si>
    <t>SC GEN CL I - IV CHIHERU DE SUS - primar</t>
  </si>
  <si>
    <t>INSTRUMENT LA ALEGERE</t>
  </si>
  <si>
    <t>GPN  URISIU DE JOS - prescolar</t>
  </si>
  <si>
    <t>INSTRUMENTE MUZICALE TRADITIONALE</t>
  </si>
  <si>
    <t>SC GEN CL I - IV URISIU DE JOS - primar</t>
  </si>
  <si>
    <t>INTERDEPENDENTE FUNCTIONALE IN RELATIA OM - FORMA - AMBIENT</t>
  </si>
  <si>
    <t>GPN  URISIU DE SUS - prescolar</t>
  </si>
  <si>
    <t>INVATATOR (IN LIMBA BULGARA)</t>
  </si>
  <si>
    <t xml:space="preserve">SC GEN CL I - IV URISIU DE SUS - primar, </t>
  </si>
  <si>
    <t>INVATATOR (IN LIMBA CEHA)</t>
  </si>
  <si>
    <t>SC GEN CL I - VIII COROISINMARTIN - primar, gimnazial</t>
  </si>
  <si>
    <t>INVATATOR (IN LIMBA CROATA)</t>
  </si>
  <si>
    <t>SC GEN CL I - IV COROI - primar</t>
  </si>
  <si>
    <t>INVATATOR (IN LIMBA GERMANA)</t>
  </si>
  <si>
    <t>GPN  COROISINMARTIN - prescolar</t>
  </si>
  <si>
    <t>INVATATOR (IN LIMBA MAGHIARA)</t>
  </si>
  <si>
    <t>GPN  ODRIHEI - prescolar</t>
  </si>
  <si>
    <t>INVATATOR (IN LIMBA POLONA)</t>
  </si>
  <si>
    <t>SC GEN CL I - IV ODRIHEI - primar</t>
  </si>
  <si>
    <t>INVATATOR (IN LIMBA ROMANA)</t>
  </si>
  <si>
    <t>GPN  SOIMUS COROISINMARTIN - prescolar</t>
  </si>
  <si>
    <t>INVATATOR (IN LIMBA RROMANI)</t>
  </si>
  <si>
    <t>SC GEN CL I - IV SOIMUS - primar</t>
  </si>
  <si>
    <t>INVATATOR (IN LIMBA SARBA)</t>
  </si>
  <si>
    <t>SC GEN  "TOLDALAGYI MIHALY" CORUNCA - primar, gimnazial</t>
  </si>
  <si>
    <t>INVATATOR (IN LIMBA SLOVACA)</t>
  </si>
  <si>
    <t>GPN  CORUNCA - prescolar</t>
  </si>
  <si>
    <t>INVATATOR (IN LIMBA TURCA)</t>
  </si>
  <si>
    <t>SC GEN CL I - VIII COZMA - primar, gimnazial</t>
  </si>
  <si>
    <t>INVATATOR (IN LIMBA UCRAINEANA)</t>
  </si>
  <si>
    <t>GPN  COZMA - prescolar</t>
  </si>
  <si>
    <t>INVATATOR - EDUCATOR</t>
  </si>
  <si>
    <t>SC GEN CL I - VIII NR 01 CRACIUNESTI - primar, gimnazial</t>
  </si>
  <si>
    <t>INVATATOR ITINERANT / DE SPRIJIN</t>
  </si>
  <si>
    <t>SC GEN CL I - IV BUDIU MIC - primar</t>
  </si>
  <si>
    <t>ISTORIA ARHITECTURII / ARTELOR AMBIENTALE / DESIGNULUI</t>
  </si>
  <si>
    <t>GPN  BUDIUL MIC - prescolar</t>
  </si>
  <si>
    <t>ISTORIA ARTEI</t>
  </si>
  <si>
    <t>SC GEN CL I - IV CINTA - primar</t>
  </si>
  <si>
    <t>ISTORIA BALETULUI</t>
  </si>
  <si>
    <t>GPN  CINTA - prescolar</t>
  </si>
  <si>
    <t>ISTORIA MUZICII</t>
  </si>
  <si>
    <t>SC GEN CL I - VIII CORNESTI CRACIUNESTI - primar, gimnazial</t>
  </si>
  <si>
    <t>ISTORIA RELIGIILOR</t>
  </si>
  <si>
    <t>GPN  CORNESTI CRACIUNESTI - prescolar</t>
  </si>
  <si>
    <t>ISTORIA SI TEORIA SPECTACOLULUI</t>
  </si>
  <si>
    <t>GPN  CRACIUNESTI (NR 1) - prescolar</t>
  </si>
  <si>
    <t>ISTORIA SI TRADITIILE MINORITATII MAGHIARE</t>
  </si>
  <si>
    <t>GPN  CRACIUNESTI-CIBA (NR 2) - prescolar</t>
  </si>
  <si>
    <t>ISTORIA SI TRADITIILE MINORITATII MAGHIARE - ISTORIE</t>
  </si>
  <si>
    <t>GPN  CRACIUNESTI-FOI(NR 3) - prescolar</t>
  </si>
  <si>
    <t>ISTORIA SI TRADITIILE MINORITATII MAGHIARE - LIMBA SI LITERATURA MAGHIARA</t>
  </si>
  <si>
    <t>SC GEN CL I - IV CRACIUNESTI(Nr.2) - primar</t>
  </si>
  <si>
    <t>ISTORIA SI TRADITIILE MINORITATII MAGHIARE - RELIGIE GRECO-CATOLICA</t>
  </si>
  <si>
    <t>SC GEN CL I - IV TIRIMIOARA - primar</t>
  </si>
  <si>
    <t>ISTORIA SI TRADITIILE MINORITATII MAGHIARE - RELIGIE REFORMATA</t>
  </si>
  <si>
    <t>SC GEN CL I - VIII CRAIESTI - primar, gimnazial</t>
  </si>
  <si>
    <t>ISTORIA SI TRADITIILE MINORITATII MAGHIARE - RELIGIE ROMANO CATOLICA</t>
  </si>
  <si>
    <t>GPN  CRAIESTI - prescolar</t>
  </si>
  <si>
    <t>ISTORIA TEATRULUI</t>
  </si>
  <si>
    <t>SC GEN CL I - IV MILASEL - primar</t>
  </si>
  <si>
    <t>GPN  MILASEL - prescolar</t>
  </si>
  <si>
    <t>ISTORIE - GEOGRAFIE</t>
  </si>
  <si>
    <t>SC GEN CL I - VIII CRISTESTI - primar, gimnazial</t>
  </si>
  <si>
    <t>ISTORIE - LIMBA ENGLEZA</t>
  </si>
  <si>
    <t>SC GEN CL I - IV VALURENI - primar</t>
  </si>
  <si>
    <t>ISTORIE - LIMBA FRANCEZA</t>
  </si>
  <si>
    <t>GPN  CRISTESTI - prescolar</t>
  </si>
  <si>
    <t>ISTORIE - LIMBA GERMANA</t>
  </si>
  <si>
    <t>GPN  VALURENI - prescolar</t>
  </si>
  <si>
    <t>ISTORIE - LIMBA RUSA</t>
  </si>
  <si>
    <t>SC GEN CL I - VIII CUCERDEA - primar, gimnazial</t>
  </si>
  <si>
    <t>JAZZ-MUZICA USOARA</t>
  </si>
  <si>
    <t>GPN  CUCERDEA - prescolar</t>
  </si>
  <si>
    <t>JOCURI LOGICE</t>
  </si>
  <si>
    <t>SC GEN CL I - VIII SEULIA DE MURES - primar, gimnazial</t>
  </si>
  <si>
    <t>JUDO</t>
  </si>
  <si>
    <t>GPN  SEULIA DE MURES - prescolar</t>
  </si>
  <si>
    <t>JURNALISM / ZIARISTICA</t>
  </si>
  <si>
    <t>SC GEN CL I - VIII CUCI - primar, gimnazial</t>
  </si>
  <si>
    <t>KINETOTERAPIE</t>
  </si>
  <si>
    <t>GPN  CUCI - prescolar</t>
  </si>
  <si>
    <t>LEGUMICULTURA</t>
  </si>
  <si>
    <t>SC GEN CL I - IV DATASENI - primar</t>
  </si>
  <si>
    <t>LIMBA BULGARA-MATERNA</t>
  </si>
  <si>
    <t>GPN  DATASENI - prescolar</t>
  </si>
  <si>
    <t>LIMBA BULGARA-MATERNA - LITERATURA UNIVERSALA</t>
  </si>
  <si>
    <t>GPN  OROSIA - prescolar</t>
  </si>
  <si>
    <t>LIMBA CEHA-MATERNA</t>
  </si>
  <si>
    <t>GPN  PETRILACA - CUCI - prescolar</t>
  </si>
  <si>
    <t>LIMBA CEHA-MATERNA - LITERATURA UNIVERSALA</t>
  </si>
  <si>
    <t>SC GEN CL I - IV PETRILACA CUCI - primar</t>
  </si>
  <si>
    <t>LIMBA CROATA-MATERNA</t>
  </si>
  <si>
    <t>GPN  DANES - prescolar</t>
  </si>
  <si>
    <t>LIMBA CROATA-MATERNA - LITERATURA UNIVERSALA</t>
  </si>
  <si>
    <t>SC GEN CL I - VIII "C. REGMAN" DANES - primar, gimnazial</t>
  </si>
  <si>
    <t>LIMBA ENGLEZA</t>
  </si>
  <si>
    <t>SC GEN CL I - VIII "Inv.Stroiescu I."CRIS - primar, gimnazial</t>
  </si>
  <si>
    <t>LIMBA ENGLEZA - GEOGRAFIE</t>
  </si>
  <si>
    <t>GPN  CRIS - prescolar</t>
  </si>
  <si>
    <t>LIMBA ENGLEZA - ISTORIE</t>
  </si>
  <si>
    <t>SC GEN CL I - IV STEJARENII - primar</t>
  </si>
  <si>
    <t>LIMBA ENGLEZA - LIMBA FRANCEZA</t>
  </si>
  <si>
    <t>GPN  STEJARENI - prescolar</t>
  </si>
  <si>
    <t>LIMBA ENGLEZA - LIMBA SI LITERATURA ROMANA</t>
  </si>
  <si>
    <t>SC GEN CL I - VIII SELEUS DANES - primar, gimnazial</t>
  </si>
  <si>
    <t>LIMBA ENGLEZA - LITERATURA UNIVERSALA</t>
  </si>
  <si>
    <t>GPN  SELEUS-DANES - prescolar</t>
  </si>
  <si>
    <t>LIMBA FRANCEZA</t>
  </si>
  <si>
    <t>SC GEN CL I - VIII BISTRA MURESULUI - primar, gimnazial</t>
  </si>
  <si>
    <t>LIMBA FRANCEZA - GEOGRAFIE</t>
  </si>
  <si>
    <t>GPN  BISTRA MURESULUI - prescolar</t>
  </si>
  <si>
    <t>LIMBA FRANCEZA - ISTORIE</t>
  </si>
  <si>
    <t>GPN  BISTRA MURESULUI-VALE - prescolar</t>
  </si>
  <si>
    <t>LIMBA FRANCEZA - LIMBA ENGLEZA</t>
  </si>
  <si>
    <t>SC GEN CL I - IV BISTRA MURESULUI NR.2 - primar</t>
  </si>
  <si>
    <t>LIMBA FRANCEZA - LIMBA SI LITERATURA ROMANA</t>
  </si>
  <si>
    <t>GR SC IND "VASILE NETEA" DEDA - primar, gimanzial, liceal, SAM</t>
  </si>
  <si>
    <t>LIMBA FRANCEZA - LITERATURA UNIVERSALA</t>
  </si>
  <si>
    <t>GPN  DEDA - prescolar</t>
  </si>
  <si>
    <t>LIMBA GERMANA</t>
  </si>
  <si>
    <t>SC GEN CL I - IV FILEA - primar</t>
  </si>
  <si>
    <t>LIMBA GERMANA - GEOGRAFIE</t>
  </si>
  <si>
    <t>GPN  FILEA - prescolar</t>
  </si>
  <si>
    <t>LIMBA GERMANA - ISTORIE</t>
  </si>
  <si>
    <t>GPN  PIETRIS - prescolar</t>
  </si>
  <si>
    <t>LIMBA GERMANA - LITERATURA UNIVERSALA</t>
  </si>
  <si>
    <t>SC GEN CL I - IV PIETRIS SAT - primar</t>
  </si>
  <si>
    <t>LIMBA GERMANA-MATERNA</t>
  </si>
  <si>
    <t>SC GEN  "DR. NYULAS FERENC" EREMITU - primar, gimnazial</t>
  </si>
  <si>
    <t>LIMBA GERMANA-MATERNA - LITERATURA UNIVERSALA</t>
  </si>
  <si>
    <t>SC GEN CL I - IV CALUGARENI - primar</t>
  </si>
  <si>
    <t>LIMBA GREACA VECHE</t>
  </si>
  <si>
    <t>GPN  CALUGARENI - prescolar</t>
  </si>
  <si>
    <t>LIMBA GREACA VECHE - LITERATURA UNIVERSALA</t>
  </si>
  <si>
    <t>GPN  CIMPU CETATII - prescolar</t>
  </si>
  <si>
    <t>LIMBA ITALIANA</t>
  </si>
  <si>
    <t>SC GEN CL I - IV CIMPU CETATII - primar</t>
  </si>
  <si>
    <t>LIMBA ITALIANA - LITERATURA UNIVERSALA</t>
  </si>
  <si>
    <t>GPN  DAMIENI - prescolar</t>
  </si>
  <si>
    <t>LIMBA LATINA</t>
  </si>
  <si>
    <t>SC GEN CL I - IV DAMIENI - primar</t>
  </si>
  <si>
    <t>LIMBA LATINA - LITERATURA UNIVERSALA</t>
  </si>
  <si>
    <t>GPN  EREMITU - prescolar</t>
  </si>
  <si>
    <t>LIMBA MAGHIARA-MATERNA</t>
  </si>
  <si>
    <t>SC GEN CL I - VIII MATRICI - primar, gimnazial</t>
  </si>
  <si>
    <t>LIMBA MAGHIARA-MATERNA - LITERATURA UNIVERSALA</t>
  </si>
  <si>
    <t>GPN  MATRICI - prescolar</t>
  </si>
  <si>
    <t>LIMBA POLONA-MATERNA</t>
  </si>
  <si>
    <t>GPN  ERNEI - prescolar</t>
  </si>
  <si>
    <t>LIMBA POLONA-MATERNA - LITERATURA UNIVERSALA</t>
  </si>
  <si>
    <t>GPN  DUMBRAVIOARA - prescolar</t>
  </si>
  <si>
    <t>LIMBA PORTUGHEZA</t>
  </si>
  <si>
    <t>GR SC AGRICOL DUMBRAVIOARA - liceal, SAM</t>
  </si>
  <si>
    <t>LIMBA PORTUGHEZA - LITERATURA UNIVERSALA</t>
  </si>
  <si>
    <t>SC GEN CL I - VIII ERNEI - primar, gimnazial</t>
  </si>
  <si>
    <t>LIMBA RROMANI-MATERNA</t>
  </si>
  <si>
    <t>GPN  CALUSERI - prescolar</t>
  </si>
  <si>
    <t>LIMBA RROMANI-MATERNA - LITERATURA UNIVERSALA</t>
  </si>
  <si>
    <t>SC GEN CL I - VIII CALUSERI - primar, gimnazial</t>
  </si>
  <si>
    <t>LIMBA RUSA</t>
  </si>
  <si>
    <t>SC GEN CL I - VIII DUMBRAVIOARA - primar, gimnazial</t>
  </si>
  <si>
    <t>LIMBA RUSA - GEOGRAFIE</t>
  </si>
  <si>
    <t>SC GEN CL I - IV ICLAND ERNEI - primar</t>
  </si>
  <si>
    <t>LIMBA RUSA - ISTORIE</t>
  </si>
  <si>
    <t>GPN  ICLAND-ERNEI - prescolar</t>
  </si>
  <si>
    <t>LIMBA RUSA - LITERATURA UNIVERSALA</t>
  </si>
  <si>
    <t>GPN  SACARENI - prescolar</t>
  </si>
  <si>
    <t>LIMBA RUSA-MATERNA</t>
  </si>
  <si>
    <t>SC GEN CL I - IV SACARENI - primar</t>
  </si>
  <si>
    <t>LIMBA RUSA-MATERNA - LITERATURA UNIVERSALA</t>
  </si>
  <si>
    <t>SC GEN CL I - IV SANGERU DE PADURE - primar</t>
  </si>
  <si>
    <t>LIMBA SARBA-MATERNA</t>
  </si>
  <si>
    <t>GPN  SINGERU DE PADURE - prescolar</t>
  </si>
  <si>
    <t>LIMBA SARBA-MATERNA - LITERATURA UNIVERSALA</t>
  </si>
  <si>
    <t>GPN  FANTANELE - prescolar</t>
  </si>
  <si>
    <t>LIMBA SI LITERATURA ROMANA</t>
  </si>
  <si>
    <t>GPN  BORDOSIU - prescolar</t>
  </si>
  <si>
    <t>LIMBA SI LITERATURA ROMANA - LIMBA ENGLEZA</t>
  </si>
  <si>
    <t>GPN  CALIMANESTI - prescolar</t>
  </si>
  <si>
    <t>LIMBA SI LITERATURA ROMANA - LIMBA FRANCEZA</t>
  </si>
  <si>
    <t>GPP  FINTINELE - prescolar</t>
  </si>
  <si>
    <t>LIMBA SI LITERATURA ROMANA - LITERATURA UNIVERSALA</t>
  </si>
  <si>
    <t>GPN  ROUA - prescolar</t>
  </si>
  <si>
    <t>LIMBA SLOVACA-MATERNA</t>
  </si>
  <si>
    <t>GPN  VIFOROASA - prescolar</t>
  </si>
  <si>
    <t>LIMBA SLOVACA-MATERNA - LITERATURA UNIVERSALA</t>
  </si>
  <si>
    <t>SC GEN CL I - VIII FANTINELE - primar, gimnazial</t>
  </si>
  <si>
    <t>LIMBA SPANIOLA</t>
  </si>
  <si>
    <t>SC GEN CL I - IV BORDUSIU - primar</t>
  </si>
  <si>
    <t>LIMBA SPANIOLA - LITERATURA UNIVERSALA</t>
  </si>
  <si>
    <t>SC GEN CL I - VIII CALIMANESTI - primar, gimnazial</t>
  </si>
  <si>
    <t>LIMBA TURCA-MATERNA</t>
  </si>
  <si>
    <t>SCOALA GEN. CU CLASELE I-IV CIBU - primar</t>
  </si>
  <si>
    <t>LIMBA TURCA-MATERNA - LITERATURA UNIVERSALA</t>
  </si>
  <si>
    <t>SC GEN CL I - IV ROUA - primar</t>
  </si>
  <si>
    <t>LIMBA UCRAINEANA-MATERNA</t>
  </si>
  <si>
    <t>SC GEN CL I - IV VIFOROASA - primar</t>
  </si>
  <si>
    <t>LIMBA UCRAINEANA-MATERNA - LITERATURA UNIVERSALA</t>
  </si>
  <si>
    <t>SC GEN CL I - VIII FARAGAU - primar, gimnazial</t>
  </si>
  <si>
    <t>LOGOPEDIE</t>
  </si>
  <si>
    <t>GPN  FARAGAU - prescolar</t>
  </si>
  <si>
    <t>LUPTE</t>
  </si>
  <si>
    <t>GPN  POARTA - prescolar</t>
  </si>
  <si>
    <t>MACHETE / ARTIZANAT</t>
  </si>
  <si>
    <t>SC GEN CL I - VIII TONCIU - primar, gimnazial</t>
  </si>
  <si>
    <t>MACHETE / CONSTRUCTII</t>
  </si>
  <si>
    <t>GPN  TONCIU - prescolar</t>
  </si>
  <si>
    <t>MACHETE / CONSTRUCTII AUTOMODELE</t>
  </si>
  <si>
    <t>SC GEN CL I - VIII GALESTI - primar, gimnazial</t>
  </si>
  <si>
    <t>MACHETE / CONSTRUCTII DE MASINI</t>
  </si>
  <si>
    <t>SC GEN CL I - IV ADRIANU MARE - primar</t>
  </si>
  <si>
    <t>MACHETE / CONSTRUCTII MODELE</t>
  </si>
  <si>
    <t>GPN  GALESTI - prescolar</t>
  </si>
  <si>
    <t>MACHETE / MODELISM</t>
  </si>
  <si>
    <t>GPN  SINVASI GALESTI - prescolar</t>
  </si>
  <si>
    <t>MACHETE / TAMPLARIE</t>
  </si>
  <si>
    <t>SC GEN CL I - IV SINVASII - GALESTI - primar</t>
  </si>
  <si>
    <t>MANAGEMENT ARTISTIC</t>
  </si>
  <si>
    <t>GPN  MAIAD - prescolar</t>
  </si>
  <si>
    <t>MATEMATICA</t>
  </si>
  <si>
    <t>SC GEN CL I - IV MAIAD - primar</t>
  </si>
  <si>
    <t>MATEMATICA - FIZICA</t>
  </si>
  <si>
    <t>SC GEN CL I - VIII TROITA - primar, gimnazial</t>
  </si>
  <si>
    <t>MATEMATICA APLICATA IN TEHNICA DE CALCUL</t>
  </si>
  <si>
    <t>GPN  TROITA - prescolar</t>
  </si>
  <si>
    <t>MECANICA / MECANICA</t>
  </si>
  <si>
    <t>SC GEN  "FOGARASI SAMUEL" GANESTI - primar, gimnazial</t>
  </si>
  <si>
    <t>MECANICA / MECANICA AGRICOLA</t>
  </si>
  <si>
    <t>SC GEN CL I - IV SEUCA - primar</t>
  </si>
  <si>
    <t>MECANICA / MECANICA IN CONSTRUCTII</t>
  </si>
  <si>
    <t>GPN  SEUCA - prescolar</t>
  </si>
  <si>
    <t>MECANICA / MECANICA NAVE</t>
  </si>
  <si>
    <t>GPN  GANESTI - prescolar</t>
  </si>
  <si>
    <t>MECANICA / MECANICA PETROL SI GAZE</t>
  </si>
  <si>
    <t>SC GEN CL I - IV PAUCISOARA - primar</t>
  </si>
  <si>
    <t>MECANICA / METALURGIE</t>
  </si>
  <si>
    <t>GPN  PAUCISOARA - prescolar</t>
  </si>
  <si>
    <t>MECANICA / PETROL SI GAZE</t>
  </si>
  <si>
    <t>SC GEN  CU CLASELE I-IV SUBPADURE - primar</t>
  </si>
  <si>
    <t>MECANICA FINA</t>
  </si>
  <si>
    <t>SC GEN CL I - VIII GHEORGHE DOJA - primar, gimnazial</t>
  </si>
  <si>
    <t>MECANIZAREA AGRICULTURII</t>
  </si>
  <si>
    <t>GPN  GH DOJA - prescolar</t>
  </si>
  <si>
    <t>MEDIA SI POLIGRAFIE / TEHNICI CINEMATOGRAFICE SI DE TELEVIZIUNE</t>
  </si>
  <si>
    <t>SC GEN CL I - IV LEORDENI - primar</t>
  </si>
  <si>
    <t>MEDIA SI POLIGRAFIE / TEHNICI POLIGRAFICE</t>
  </si>
  <si>
    <t>GPN  LEORDENI - prescolar</t>
  </si>
  <si>
    <t>MEDICINA GENERALA</t>
  </si>
  <si>
    <t>GPN  SATU NOU - prescolar</t>
  </si>
  <si>
    <t>METALOPLASTIE</t>
  </si>
  <si>
    <t>SC GEN CL I - IV SATU NOU - primar</t>
  </si>
  <si>
    <t>METEOROLOGIE</t>
  </si>
  <si>
    <t>GPN  TIRIMIA - prescolar</t>
  </si>
  <si>
    <t>MODA</t>
  </si>
  <si>
    <t>SC GEN CL I - VIII TIRIMIA - primar, gimnazial</t>
  </si>
  <si>
    <t>MODELAJ</t>
  </si>
  <si>
    <t>SC GEN  "WESELENY MIKLOS" GHINDARI - primar, gimnazial</t>
  </si>
  <si>
    <t>MODELISM FEROVIAR</t>
  </si>
  <si>
    <t>SC GEN CL I - IV ABUD - primar</t>
  </si>
  <si>
    <t>MUZEOLOGIE / COLECTII</t>
  </si>
  <si>
    <t>GPN  GHINDARI - prescolar</t>
  </si>
  <si>
    <t>MUZICA DE CAMERA</t>
  </si>
  <si>
    <t>GPN  SOLOCMA - prescolar</t>
  </si>
  <si>
    <t>MUZICA FOLK</t>
  </si>
  <si>
    <t>SC GEN CL I - IV SOLOCMA - primar</t>
  </si>
  <si>
    <t>MUZICA INSTRUMENTALA (FUNCTIE DE INSTRUMENT)</t>
  </si>
  <si>
    <t>SC GEN CL I - VIII TREI SATE - primar, gimnazial</t>
  </si>
  <si>
    <t>MUZICA POPULARA</t>
  </si>
  <si>
    <t>GPN  TREI SATE - prescolar</t>
  </si>
  <si>
    <t>MUZICA USOARA VOCALA SI INSTRUMENTALA</t>
  </si>
  <si>
    <t>SC GEN CL I - VIII GLODENI - primar, gimnazial</t>
  </si>
  <si>
    <t>MUZICA VOCAL - INSTRUMENTALA</t>
  </si>
  <si>
    <t>GPN  GLODENI - prescolar</t>
  </si>
  <si>
    <t>MUZICA VOCALA TRADITIONALA ROMANEASCA</t>
  </si>
  <si>
    <t>SC GEN CL I - IV MERISOR - primar</t>
  </si>
  <si>
    <t>NAVOMODELE</t>
  </si>
  <si>
    <t>GPN  MOISA + Merisor - prescolar</t>
  </si>
  <si>
    <t>NUMISMATICA</t>
  </si>
  <si>
    <t>SC GEN CL I - IV MOISA - primar</t>
  </si>
  <si>
    <t>OINA</t>
  </si>
  <si>
    <t>SC GEN CL I - IV PACURENI - primar</t>
  </si>
  <si>
    <t>OPERARE SI PROGRAMARE PE CALCULATOR</t>
  </si>
  <si>
    <t>GPN  PACURENI - prescolar</t>
  </si>
  <si>
    <t>ORATORIE SI DEZBATERI</t>
  </si>
  <si>
    <t>GPN  PAINGENI - prescolar</t>
  </si>
  <si>
    <t>ORCHESTRA</t>
  </si>
  <si>
    <t>SC GEN CL I - IV PAINGENI - primar</t>
  </si>
  <si>
    <t>ORCHESTRA POPULARA / TARAF</t>
  </si>
  <si>
    <t>GPN  GORNESTI - prescolar</t>
  </si>
  <si>
    <t>ORIENTARE TURISTICA</t>
  </si>
  <si>
    <t>GPN  A PREVENTORIULUI T.B.C. GOR NESTI - prescolar</t>
  </si>
  <si>
    <t>ORNITOLOGIE / ETOLOGIE</t>
  </si>
  <si>
    <t>GPN  PADURENI+ILIOARA - prescolar</t>
  </si>
  <si>
    <t>PANTOMIMA</t>
  </si>
  <si>
    <t>GPN  TELEAC - prescolar</t>
  </si>
  <si>
    <t>PARASUTISM / PARAPANTA</t>
  </si>
  <si>
    <t>GPN  PERIS - prescolar</t>
  </si>
  <si>
    <t>PATINAJ</t>
  </si>
  <si>
    <t>GPN  PETRILACA - GORNESTI - prescolar</t>
  </si>
  <si>
    <t>PEDAGOGIE</t>
  </si>
  <si>
    <t>SC GEN CL I - VIII GORNESTI - primar, gimnazial</t>
  </si>
  <si>
    <t>PEDAGOGIE - STUDII SOCIALE</t>
  </si>
  <si>
    <t>SC GEN CL I - VIII GORNESTI PREVENTORIU T BC - primar, gimnazial</t>
  </si>
  <si>
    <t>PERSPECTIVA SI DESEN PROIECTIV</t>
  </si>
  <si>
    <t>SC GEN CL I - IV IARA DE MURES - primar</t>
  </si>
  <si>
    <t>PICTURA</t>
  </si>
  <si>
    <t>SC GEN CL I - IV ILIOARA - primar</t>
  </si>
  <si>
    <t>PICTURA / DESEN</t>
  </si>
  <si>
    <t>SC GEN CL I - VIII PADURENI - primar, gimnazial</t>
  </si>
  <si>
    <t>PICTURA / PICTURA PE STICLA</t>
  </si>
  <si>
    <t>SC GEN CL I - IV TELEAC - primar</t>
  </si>
  <si>
    <t>PICTURA DE SEVALET</t>
  </si>
  <si>
    <t>SC GEN CL I-VIII PERIS - primar, gimnazial</t>
  </si>
  <si>
    <t>PIELARIE / CONFECTII PIELE</t>
  </si>
  <si>
    <t>SC GEN CL I - IV PETRILACA DE MURES - primar,</t>
  </si>
  <si>
    <t>PREGATIRE - INSTRUIRE PRACTICA (AGRIGULTURA, HORTICULTURA / AGRICULTURA)</t>
  </si>
  <si>
    <t>SC GEN  "VASILE POP" GREBENISU DE CAMPIE - primar, gimnazial</t>
  </si>
  <si>
    <t>PREGATIRE - INSTRUIRE PRACTICA (AGRIGULTURA, HORTICULTURA / HORTICULTURA)</t>
  </si>
  <si>
    <t>GPN  GREBENISU DE CIMPIE - prescolar</t>
  </si>
  <si>
    <t>PREGATIRE - INSTRUIRE PRACTICA (ALIMENTATIE PUBLICA SI TURISM / ALIMENTATIE PUBLICA)</t>
  </si>
  <si>
    <t>GPN  VALEA SINPETRULUI - prescolar</t>
  </si>
  <si>
    <t>PREGATIRE - INSTRUIRE PRACTICA (ALIMENTATIE PUBLICA SI TURISM / TURISM)</t>
  </si>
  <si>
    <t>SC GEN CL I - VIII VALEA SINPETRULUI - primar, gimnazial</t>
  </si>
  <si>
    <t>PREGATIRE - INSTRUIRE PRACTICA (ASISTENTA MEDICALA)</t>
  </si>
  <si>
    <t>COLEGIUL SILVIC GURGHIU - liceal, SAM, postliceal</t>
  </si>
  <si>
    <t>PREGATIRE - INSTRUIRE PRACTICA (CHIMIE INDUSTRIALA / CHIMIE INDUSTRIALA)</t>
  </si>
  <si>
    <t>GPN  GURGHIU - prescolar</t>
  </si>
  <si>
    <t>PREGATIRE - INSTRUIRE PRACTICA (CHIMIE INDUSTRIALA / MATERIALE DE CONSTRUCTII)</t>
  </si>
  <si>
    <t>GPN  ADRIAN - prescolar</t>
  </si>
  <si>
    <t>PREGATIRE - INSTRUIRE PRACTICA (CONSTRUCTII SI LUCRARI PUBLICE / CONSTRUCTII)</t>
  </si>
  <si>
    <t>GPN  CASVA - prescolar</t>
  </si>
  <si>
    <t>PREGATIRE - INSTRUIRE PRACTICA (CONSTRUCTII SI LUCRARI PUBLICE / INSTALATII PENTRU CONSTRUCTII)</t>
  </si>
  <si>
    <t>GPN  COMORI - prescolar</t>
  </si>
  <si>
    <t>PREGATIRE - INSTRUIRE PRACTICA (ECONOMIC, ADMINISTRATIV, COMERT SI SERVICII / COMERT SI SERVICII)</t>
  </si>
  <si>
    <t>GPN  ORSOVA - prescolar</t>
  </si>
  <si>
    <t>PREGATIRE - INSTRUIRE PRACTICA (ECONOMIC, ADMINISTRATIV, COMERT SI SERVICII / POSTA)</t>
  </si>
  <si>
    <t>GPN  PAULOAIA - prescolar</t>
  </si>
  <si>
    <t>PREGATIRE - INSTRUIRE PRACTICA (ELECTRONICA SI AUTOMATIZARI / ELECTRONICA SI AUTOMATIZARI)</t>
  </si>
  <si>
    <t>SC GEN CL I - VIII GURGHIU - primar, gimnazial</t>
  </si>
  <si>
    <t>PREGATIRE - INSTRUIRE PRACTICA (ELECTROTEHNICA, ELECTROMECANICA / ELECTROMECANICA</t>
  </si>
  <si>
    <t>SC GEN CL I - IV ADRIAN GURGHIU - primar</t>
  </si>
  <si>
    <t>PREGATIRE - INSTRUIRE PRACTICA (ELECTROTEHNICA, ELECTROMECANICA / ELECTROTEHNICA</t>
  </si>
  <si>
    <t>SC GEN CL I - VIII CASVA - primar, gimnazial</t>
  </si>
  <si>
    <t>PREGATIRE - INSTRUIRE PRACTICA (ENERGETICA / ELECTROENERGETICA, TERMOENERGETICA, HIDROENERGETICA)</t>
  </si>
  <si>
    <t>SC GEN CL I - IV COMORI - primar</t>
  </si>
  <si>
    <t>PREGATIRE - INSTRUIRE PRACTICA (ESTETICA SI INGRIJIREA CORPULUI OMENESC / ASISTENTA MEDICALA GENERALA)</t>
  </si>
  <si>
    <t>SC GEN CL I - IV ORSOVA - primar</t>
  </si>
  <si>
    <t>PREGATIRE - INSTRUIRE PRACTICA (ESTETICA SI INGRIJIREA CORPULUI OMENESC)</t>
  </si>
  <si>
    <t>SC GEN CL I - IV PAULOAIA - primar</t>
  </si>
  <si>
    <t>PREGATIRE - INSTRUIRE PRACTICA (FARMACIE)</t>
  </si>
  <si>
    <t>SC GEN CL I - VIII GLAJARIE - primar, gimnazial</t>
  </si>
  <si>
    <t>PREGATIRE - INSTRUIRE PRACTICA (INDUSTRIE ALIMENTARA / INDUSTRIA ALIEMENTARA)</t>
  </si>
  <si>
    <t>GPN  GLAJARIE - prescolar</t>
  </si>
  <si>
    <t>PREGATIRE - INSTRUIRE PRACTICA (INDUSTRIE ALIMENTARA / INDUSTRIALIZAREA CARNII)</t>
  </si>
  <si>
    <t>SC GEN CL I - IV LARGA GURGHIU - primar</t>
  </si>
  <si>
    <t>PREGATIRE - INSTRUIRE PRACTICA (INDUSTRIE ALIMENTARA / INDUSTRIALIZAREA LAPTELUI)</t>
  </si>
  <si>
    <t>GPN  LARGA-GURGHIU - prescolar</t>
  </si>
  <si>
    <t>PREGATIRE - INSTRUIRE PRACTICA (INDUSTRIE ALIMENTARA / INDUSTRIALIZAREA LEGUMELOR SI FRUCTELOR)</t>
  </si>
  <si>
    <t>GPN  HODAC - prescolar</t>
  </si>
  <si>
    <t>PREGATIRE - INSTRUIRE PRACTICA (INDUSTRIE ALIMENTARA / INDUSTRIE ALIMENTARA EXTRACTIVA)</t>
  </si>
  <si>
    <t>SC GEN CL I - VIII HODAC - primar, gimnazial</t>
  </si>
  <si>
    <t>PREGATIRE - INSTRUIRE PRACTICA (INDUSTRIE ALIMENTARA / INDUSTRIE ALIMENTARA FERMENTATIVA)</t>
  </si>
  <si>
    <t>GPN  DUBISTEA DE PADURE - prescolar</t>
  </si>
  <si>
    <t>PREGATIRE - INSTRUIRE PRACTICA (INDUSTRIE ALIMENTARA / MORARIT)</t>
  </si>
  <si>
    <t>SC GEN CL I - IV DUBISTE - primar</t>
  </si>
  <si>
    <t>PREGATIRE - INSTRUIRE PRACTICA (INDUSTRIE ALIMENTARA / PANIFICATIE)</t>
  </si>
  <si>
    <t>SC GEN CL I - VIII TOACA - primar, gimnazial</t>
  </si>
  <si>
    <t>PREGATIRE - INSTRUIRE PRACTICA (MECANICA / MECANICA AGRICOLA)</t>
  </si>
  <si>
    <t>GPN  TOACA - prescolar</t>
  </si>
  <si>
    <t>PREGATIRE - INSTRUIRE PRACTICA (MECANICA / MECANICA IN CONSTRUCTII)</t>
  </si>
  <si>
    <t>SC GEN  "P. KALMAN" SAMBRIAS - primar, gimnazial</t>
  </si>
  <si>
    <t>PREGATIRE - INSTRUIRE PRACTICA (MECANICA / MECANICA NAVE)</t>
  </si>
  <si>
    <t>GPN  HODOSA - prescolar</t>
  </si>
  <si>
    <t>PREGATIRE - INSTRUIRE PRACTICA (MECANICA / METALURGIE)</t>
  </si>
  <si>
    <t>SCOALA GEN. CU CLASELE I-IV HODOSA - primar</t>
  </si>
  <si>
    <t>PREGATIRE - INSTRUIRE PRACTICA (MECANICA / PETROL SI GAZE)</t>
  </si>
  <si>
    <t>SCOALA GEN. CU CLASELA I-IV IHOD - primar</t>
  </si>
  <si>
    <t>PREGATIRE - INSTRUIRE PRACTICA (MECANICA)</t>
  </si>
  <si>
    <t>GPN  IHOD - prescolar</t>
  </si>
  <si>
    <t>PREGATIRE - INSTRUIRE PRACTICA (MEDIA SI POLIGRAFIE / TEHNICI CINEMATOGRAFICE SI DE TELEVIZIUNE)</t>
  </si>
  <si>
    <t>GPN  ISLA - prescolar</t>
  </si>
  <si>
    <t>PREGATIRE - INSTRUIRE PRACTICA (MEDIA SI POLIGRAFIE / TEHNICI POLIGRAFICE)</t>
  </si>
  <si>
    <t>SC GEN CL I - IV ISLA - primar</t>
  </si>
  <si>
    <t>PREGATIRE - INSTRUIRE PRACTICA (PIELARIE / CONFECTII PIELE)</t>
  </si>
  <si>
    <t>GPN  SIMBRIAS - prescolar</t>
  </si>
  <si>
    <t>PREGATIRE - INSTRUIRE PRACTICA (PRELUCRAREA LEMNULUI / PRELUCRAREA LEMNULUI)</t>
  </si>
  <si>
    <t>SC GEN CL I - VIII IBANESTI - primar, gimnazial</t>
  </si>
  <si>
    <t>PREGATIRE - INSTRUIRE PRACTICA (SILVICULTURA / SILVICULTURA)</t>
  </si>
  <si>
    <t>SC GEN  "C.P. PETRESCU" IBANESTI - primar, gimnazial</t>
  </si>
  <si>
    <t>PREGATIRE - INSTRUIRE PRACTICA (TELECOMUNICATII / TELECOMUNICATII)</t>
  </si>
  <si>
    <t>GPN  IBANESTI NR. 2 - prescolar</t>
  </si>
  <si>
    <t>PREGATIRE - INSTRUIRE PRACTICA (TEXTILE / FILATURA - TESATORIE - FINISAJ)</t>
  </si>
  <si>
    <t>GPN  IBANESTI - prescolar</t>
  </si>
  <si>
    <t>PREGATIRE - INSTRUIRE PRACTICA (TEXTILE / TRICOTAJE SI CONFECTII TEXTILE, FINISAJ)</t>
  </si>
  <si>
    <t>SC GEN CL I - VIII IBANESTI-PADURE - primar, gimnazial</t>
  </si>
  <si>
    <t>PREGATIRE - INSTRUIRE PRACTICA (TRANSPORTURI / CONDUCEREA AUTOVEHICULELOR)</t>
  </si>
  <si>
    <t>GPN  DULCEA - prescolar</t>
  </si>
  <si>
    <t>PREGATIRE - INSTRUIRE PRACTICA (TRANSPORTURI / TRANSPORTURI AERONAUTICE)</t>
  </si>
  <si>
    <t>SC GEN CL I - VIII DULCEA IBANESTI - primar, gimnazial</t>
  </si>
  <si>
    <t>PREGATIRE - INSTRUIRE PRACTICA (TRANSPORTURI / TRANSPORTURI FEROVIARE)</t>
  </si>
  <si>
    <t>GPN  IBANESTI - PADURE - prescolar</t>
  </si>
  <si>
    <t>PREGATIRE - INSTRUIRE PRACTICA (TRANSPORTURI / TRANSPORTURI NAVALE)</t>
  </si>
  <si>
    <t>SC GEN CL I - VIII ICLANDU MARE - primar, gimnazial</t>
  </si>
  <si>
    <t>PREGATIRE - INSTRUIRE PRACTICA (TRANSPORTURI / TRANSPORTURI RUTIERE)</t>
  </si>
  <si>
    <t>SC GEN  "PETRU MAIOR" CAPUSU DE CIMPIE - primar, gimnazial</t>
  </si>
  <si>
    <t>PREGATIRE - INSTRUIRE PRACTICA (ZOOTEHNIST-VETERINAR / PISCICULTOR)</t>
  </si>
  <si>
    <t>GPN  CAPUSU DE CIMPIE - prescolar</t>
  </si>
  <si>
    <t>PREGATIRE - INSTRUIRE PRACTICA (ZOOTEHNIST-VETERINAR / ZOOTEHNIST-VETERINAR)</t>
  </si>
  <si>
    <t>SC GEN CL I - IV FINATELE CAPUSULUI - primar</t>
  </si>
  <si>
    <t>PRELUCRARE MASE PLASTICE SI STICLA</t>
  </si>
  <si>
    <t>GPN  ICLANDU MARE - prescolar</t>
  </si>
  <si>
    <t>PRELUCRAREA LEMNULUI</t>
  </si>
  <si>
    <t>SC GEN CL I - IV ICLANZEL - primar</t>
  </si>
  <si>
    <t>PRIETENII POMPIERILOR</t>
  </si>
  <si>
    <t>GPN  ICLANZEL - prescolar</t>
  </si>
  <si>
    <t>PROCESAREA COMPUTERIZATA A IMAGINII</t>
  </si>
  <si>
    <t>SC GEN CL I - VIII IDECIU DE JOS - primar, gimnazial</t>
  </si>
  <si>
    <t>PROFESOR - EDUCATOR</t>
  </si>
  <si>
    <t>GPN  DELENI IDECIU - prescolar</t>
  </si>
  <si>
    <t>PROFESOR DOCUMENTARIST</t>
  </si>
  <si>
    <t>SC GEN CL I - IV DELENI IDECIU - primar</t>
  </si>
  <si>
    <t>PROFESOR IN CENTRE SI CABINETE DE ASISTENTA PSIHOPEDAGOGICA</t>
  </si>
  <si>
    <t>GPN  IDECIU DE JOS - prescolar</t>
  </si>
  <si>
    <t>PROFESOR ITINERANT / DE SPRIJIN</t>
  </si>
  <si>
    <t>SC GEN CL I - IV IDECIU DE SUS - primar</t>
  </si>
  <si>
    <t>PROFESOR LOGOPED</t>
  </si>
  <si>
    <t>GPN  IDECIU DE SUS - prescolar</t>
  </si>
  <si>
    <t>PROFESOR PREPARATOR (NEVAZATOR)</t>
  </si>
  <si>
    <t>SC GEN CL I - VIII LIVEZENI - primar, gimnazial</t>
  </si>
  <si>
    <t>PROFESOR PSIHOPEDAGOG</t>
  </si>
  <si>
    <t>GPN  IVANESTI - prescolar</t>
  </si>
  <si>
    <t>PROFIL SERVICII: INFORMATICA - TEHNOLOGII ASISTATE DE CALCULATOR</t>
  </si>
  <si>
    <t>SC GEN CL I - VIII IVANESTI - primar, gimnazial</t>
  </si>
  <si>
    <t>PROFIL TEHNIC: INFORMATICA - TEHNOLOGII ASISTATE DE CALCULATOR</t>
  </si>
  <si>
    <t>GPN  LIVEZENI - prescolar</t>
  </si>
  <si>
    <t>PROTECTIA MEDIULUI</t>
  </si>
  <si>
    <t>GPN  POIENITA - prescolar</t>
  </si>
  <si>
    <t>PROTECTIA MEDIULUI / ECOLOGIE</t>
  </si>
  <si>
    <t>SC GEN CL I - IV POIENITA - primar</t>
  </si>
  <si>
    <t>PROTECTIE CIVILA</t>
  </si>
  <si>
    <t>SC GEN CL I - IV SANISOR - primar</t>
  </si>
  <si>
    <t>SC GEN CL I - VIII LUNCA - primar, gimnazial</t>
  </si>
  <si>
    <t>PSIHOLOGIE - STUDII SOCIALE</t>
  </si>
  <si>
    <t>GPN  BAITA - prescolar</t>
  </si>
  <si>
    <t>PSIHOPEDAGOGIE SPECIALA</t>
  </si>
  <si>
    <t>SC GEN CL I - VIII BAITA - primar, gimnazial</t>
  </si>
  <si>
    <t>RADIOCLUB</t>
  </si>
  <si>
    <t>SC GEN CL I - IV FRUNZENI - primar</t>
  </si>
  <si>
    <t>RADIOGONIOMETRIE</t>
  </si>
  <si>
    <t>GPN  FRUNZENI - prescolar</t>
  </si>
  <si>
    <t>RADIOTELEGRAFIE</t>
  </si>
  <si>
    <t>GPN  LOGIG - prescolar</t>
  </si>
  <si>
    <t>REBUS</t>
  </si>
  <si>
    <t>SC GEN CL I - IV LOGIG - primar</t>
  </si>
  <si>
    <t>REDACTIE PRESA / RADIO-TV</t>
  </si>
  <si>
    <t>GPN  LUNCA - prescolar</t>
  </si>
  <si>
    <t>REGIE</t>
  </si>
  <si>
    <t>SC GEN CL I - IV SANTU - primar</t>
  </si>
  <si>
    <t>REGIE TEATRU / FILM</t>
  </si>
  <si>
    <t>GPN  SINTU - prescolar</t>
  </si>
  <si>
    <t>RELATII INTERNATIONALE</t>
  </si>
  <si>
    <t>GPN  LUNCA BRADULUI - prescolar</t>
  </si>
  <si>
    <t>GPN  NEAGRA - prescolar</t>
  </si>
  <si>
    <t>RELIGIE ADVENTISTA</t>
  </si>
  <si>
    <t>SC GEN CL I - VIII LUNCA BRADULUI - primar, gimnazial</t>
  </si>
  <si>
    <t>RELIGIE BAPTISTA</t>
  </si>
  <si>
    <t>SC GEN CL I - IV NEAGRA - primar</t>
  </si>
  <si>
    <t>RELIGIE EVANGHELICA - CONFESIUNEA AUGUSTANA</t>
  </si>
  <si>
    <t>SC GEN  "PATAKY AGOTHA" MADARAS - primar, gimnazial</t>
  </si>
  <si>
    <t>RELIGIE GRECO-CATOLICA</t>
  </si>
  <si>
    <t>GPN  MADARAS - prescolar</t>
  </si>
  <si>
    <t>RELIGIE ORTODOXA</t>
  </si>
  <si>
    <t>SC GEN CL I - VIII MAGHERANI - primar, gimnazial</t>
  </si>
  <si>
    <t>RELIGIE PENTICOSTALA</t>
  </si>
  <si>
    <t>GPN  MAGHERANI - prescolar</t>
  </si>
  <si>
    <t>RELIGIE REFORMATA</t>
  </si>
  <si>
    <t>GPN  SILEA NIRAJULUI - prescolar</t>
  </si>
  <si>
    <t>RELIGIE ROMANO-CATOLICA</t>
  </si>
  <si>
    <t>SC GEN CL I - IV SILEA NIRAJULUI - primar</t>
  </si>
  <si>
    <t>RELIGIE UNITARIANA</t>
  </si>
  <si>
    <t>GPN  TORBA - prescolar</t>
  </si>
  <si>
    <t>REPERTORIU ANSAMBLU</t>
  </si>
  <si>
    <t>GPN  DEAJ - prescolar</t>
  </si>
  <si>
    <t>REPERTORIU INDIVIDUAL</t>
  </si>
  <si>
    <t>GPN  ABUS - prescolar</t>
  </si>
  <si>
    <t>RESTAURARE</t>
  </si>
  <si>
    <t>GPN  CEUAS - prescolar</t>
  </si>
  <si>
    <t>RITMICA</t>
  </si>
  <si>
    <t>GPN  HARANGLAB - prescolar</t>
  </si>
  <si>
    <t>SAH</t>
  </si>
  <si>
    <t>GPN  MICA+CAPALNA DE SUS - prescolar</t>
  </si>
  <si>
    <t>SANITARII PRICEPUTI</t>
  </si>
  <si>
    <t>GPN  SOMOSTELNIC - prescolar</t>
  </si>
  <si>
    <t>SCENOGRAFIE</t>
  </si>
  <si>
    <t>SC GEN CL I - VIII DEAJ - primar, gimnazial</t>
  </si>
  <si>
    <t>SCHI</t>
  </si>
  <si>
    <t>SC GEN CL I - IV ABUS - primar</t>
  </si>
  <si>
    <t>SCRABBLE</t>
  </si>
  <si>
    <t>SC GEN CL I - IV CAPILNA DE SUS - primar</t>
  </si>
  <si>
    <t>SCULPTURA / MODELAJ</t>
  </si>
  <si>
    <t>SC GEN CL I - VIII CEUAS MICA - primar, gimnazial</t>
  </si>
  <si>
    <t>SCULPTURA ORNAMENTALA</t>
  </si>
  <si>
    <t>SC GEN CL I - VIII HARANGLAB - primar, gimnazial</t>
  </si>
  <si>
    <t>SCULPTURA STATUARA</t>
  </si>
  <si>
    <t>SC GEN CL I - IV MICA - primar</t>
  </si>
  <si>
    <t>SILVICULTURA</t>
  </si>
  <si>
    <t>SC GEN CL I - IV SOMOSTELNIC - primar</t>
  </si>
  <si>
    <t>SILVICULTURA SI DENDROLOGIE</t>
  </si>
  <si>
    <t>SC GEN CL I - VIII MIHESU DE CIMPIE - primar, gimnazial</t>
  </si>
  <si>
    <t>SOCIOLOGIE</t>
  </si>
  <si>
    <t>GPN  MIHESU DE CIMPIE - prescolar</t>
  </si>
  <si>
    <t>SOCIOLOGIE - STUDII SOCIALE</t>
  </si>
  <si>
    <t>SC GEN CL I - IV RAZOARE - primar</t>
  </si>
  <si>
    <t>STUDII EUROPENE</t>
  </si>
  <si>
    <t>GPN  RAZOARE - prescolar</t>
  </si>
  <si>
    <t>STUDIU DESEN</t>
  </si>
  <si>
    <t>GPP  NR 01 REGHIN - prescolar</t>
  </si>
  <si>
    <t>STUDIUL COMPOZITIEI</t>
  </si>
  <si>
    <t>GPN  "VOINICEL" REGHIN - prescolar</t>
  </si>
  <si>
    <t>STUDIUL CORPULUI SI AL FIGURII UMANE, IN CULOARE</t>
  </si>
  <si>
    <t>GPP  NR 02 REGHIN - prescolar</t>
  </si>
  <si>
    <t>STUDIUL CORPULUI SI AL FIGURII UMANE, IN VOLUM</t>
  </si>
  <si>
    <t>GPP  NR 03 REGHIN - prescolar</t>
  </si>
  <si>
    <t>STUDIUL FORMELOR SI AL CULORII</t>
  </si>
  <si>
    <t>GPP  NR 04 REGHIN - prescolar</t>
  </si>
  <si>
    <t>STUDIUL FORMELOR SI AL VOLUMULUI</t>
  </si>
  <si>
    <t>GPN  NR 06 REGHIN - prescolar</t>
  </si>
  <si>
    <t>STUDIUL FORMELOR SI DESENUL</t>
  </si>
  <si>
    <t>GPP  NR 05 REGHIN - prescolar</t>
  </si>
  <si>
    <t>TAMPLARIE</t>
  </si>
  <si>
    <t>GPN  NR 01 REGHIN - prescolar</t>
  </si>
  <si>
    <t>TAPISERIE</t>
  </si>
  <si>
    <t>GPN  NR 02 REGHIN - prescolar</t>
  </si>
  <si>
    <t>TEATRU</t>
  </si>
  <si>
    <t>GPN  NR 03 REGHIN - prescolar</t>
  </si>
  <si>
    <t>TEATRU / TEATRU DE REVISTA</t>
  </si>
  <si>
    <t>GPN  NR 04 REGHIN - prescolar</t>
  </si>
  <si>
    <t>TEATRU DE PAPUSI / MARIONETE</t>
  </si>
  <si>
    <t>GPN  NR 07 REGHIN - prescolar</t>
  </si>
  <si>
    <t>TEHNOLOGIA INFORMATIEI SI A COMUNICATIILOR</t>
  </si>
  <si>
    <t>GIMN  "ALEXANDRU CEUSIANU" REGHIN - primar, gimnazial</t>
  </si>
  <si>
    <t>TEHNOLOGIA INFORMATIEI SI COMUNICARII</t>
  </si>
  <si>
    <t>GIMN  "AUGUSTIN MAIOR" REGHIN - primar, gimnazial</t>
  </si>
  <si>
    <t>TEHNOREDACTARE PE CALCULATOR</t>
  </si>
  <si>
    <t>SC GEN CL I - IV REGHIN NR.7 - primar</t>
  </si>
  <si>
    <t>TENIS DE CAMP</t>
  </si>
  <si>
    <t>GIMN   DE STAT "MIRONA"cu program integrat de dans sportiv si lb eng.</t>
  </si>
  <si>
    <t>TENIS DE MASA</t>
  </si>
  <si>
    <t>GIMN  "FLOREA BOGDAN" REGHIN - primar, gimnazial</t>
  </si>
  <si>
    <t>TEORIE-SOLFEGIU-DICTEU</t>
  </si>
  <si>
    <t>GR SC "LUCIAN BLAGA" REGHIN - liceal, SAM</t>
  </si>
  <si>
    <t>TESATORIE</t>
  </si>
  <si>
    <t xml:space="preserve">GR SC "LUCIAN BLAGA" REGHIN- CSS - </t>
  </si>
  <si>
    <t>TEXTILE / FILATURA SI TESATORIE, FINISAJ TEXTIL</t>
  </si>
  <si>
    <t>GR SC "IOAN BOJOR" REGHIN - liceal, SAM</t>
  </si>
  <si>
    <t>TEXTILE / TRICOTAJE SI CONFECTII TEXTILE, FINISAJ TEXTIL</t>
  </si>
  <si>
    <t>GR SC "PETRU MAIOR" REGHIN - primar, gimnazial, liceal, SAM</t>
  </si>
  <si>
    <t>TIR</t>
  </si>
  <si>
    <t>SC GEN CL I - VIII NR 04 REGHIN APALINA - primar, gimnazial</t>
  </si>
  <si>
    <t>TRANSPORTURI / TRANSPORTURI AERONAUTICE</t>
  </si>
  <si>
    <t>GPP  NR 01 SIGHISOARA - prescolar</t>
  </si>
  <si>
    <t>TRANSPORTURI / TRANSPORTURI FEROVIARE</t>
  </si>
  <si>
    <t>GPN  RORA - prescolar</t>
  </si>
  <si>
    <t>TRANSPORTURI / TRANSPORTURI NAVALE</t>
  </si>
  <si>
    <t>GPP  NR 02 SIGHISOARA - prescolar</t>
  </si>
  <si>
    <t>TRANSPORTURI / TRANSPORTURI RUTIERE</t>
  </si>
  <si>
    <t>GPP  "TIRNAVA" SIGHISOARA - prescolar</t>
  </si>
  <si>
    <t>TURISM / AGROTURISM</t>
  </si>
  <si>
    <t>GPN  HETIUR - prescolar</t>
  </si>
  <si>
    <t>VETERINAR</t>
  </si>
  <si>
    <t>GPN  NR 04 SIGHISOARA - prescolar</t>
  </si>
  <si>
    <t>VOLEI</t>
  </si>
  <si>
    <t>GPN  NR 03 SIGHISOARA - prescolar</t>
  </si>
  <si>
    <t>ZOOTEHNIE</t>
  </si>
  <si>
    <t>GPN  NR 01 SIGHISOARA - prescolar</t>
  </si>
  <si>
    <t>GPN  NR 06 SIGHISOARA - prescolar</t>
  </si>
  <si>
    <t>GPN  NR 07 SIGHISOARA - prescolar</t>
  </si>
  <si>
    <t>GIMN  "AUREL MOSORA" SIGHISOARA - primar, gimnazial</t>
  </si>
  <si>
    <t>GIMN  "MIRON NEAGU" SIGHISOARA - primar, gimnazial</t>
  </si>
  <si>
    <t>SC GEN CL I - IV DEALUL VIILOR SIGHISOARA + GPN DEALU VIILOR - prescolar, primar</t>
  </si>
  <si>
    <t>GIMN  "VICTOR JINGA" SIGHISOARA - primar, gimnazial</t>
  </si>
  <si>
    <t>GIMN  "OCTAVIAN GOGA" SIGHISOARA - primar, gimnazial</t>
  </si>
  <si>
    <t>GIMN  "ZAHARIA BOIU" SIGHISOARA - primar, gimnazial</t>
  </si>
  <si>
    <t>SC GEN CL I - VIII "Nicolae Iorga" (NR 06) SIGHISOARA - primar, gimnazial</t>
  </si>
  <si>
    <t>SC GEN CL I - VIII "RADU POPA" SIGHISOARA - primar, gimnazial</t>
  </si>
  <si>
    <t>SC GEN CL I - IV HETIUR SIGHISOARA - primar</t>
  </si>
  <si>
    <t>SC GEN CL I - IV RORA - primar</t>
  </si>
  <si>
    <t>COLEGIUL NATIONAL "MIRCEA ELIADE" SIGHISOARA - liceal</t>
  </si>
  <si>
    <t>LIC  TEORETIC "JOSEPH HALTRICH" SIGHISOARA - primar, gimnazial, liceal</t>
  </si>
  <si>
    <t>GR SC AGRICOL SIGHISOARA - liceal, SAM</t>
  </si>
  <si>
    <t>GR SC DE INDUSTRIE USOARA SIGHISOARA - liceal, SAM, postliceal</t>
  </si>
  <si>
    <t>GPP "Lumea Copiilor"( NR 02) TG MURES - prescolar</t>
  </si>
  <si>
    <t>GPP  "ARLECHINO" TG MURES - prescolar</t>
  </si>
  <si>
    <t>GPP  NR 04 TG MURES - prescolar</t>
  </si>
  <si>
    <t>GPP  NR 06 TG MURES - prescolar</t>
  </si>
  <si>
    <t>GPP  "CODRISOR" TG MURES - prescolar</t>
  </si>
  <si>
    <t>GPP  NR 10 TG MURES - prescolar</t>
  </si>
  <si>
    <t>GPP  NR 12 TG MURES - prescolar</t>
  </si>
  <si>
    <t>GPP  "ALBINUTA" TG MURES - prescolar</t>
  </si>
  <si>
    <t>GPP  "Randunica"(NR 14) TG MURES - prescolar</t>
  </si>
  <si>
    <t>GPP  NR 15 TG MURES - prescolar</t>
  </si>
  <si>
    <t>GPP  NR 16 TG MURES - prescolar</t>
  </si>
  <si>
    <t>GRADINITA CU PROGRAM PRELUNGT "LICURICI" TG MURES - prescolar</t>
  </si>
  <si>
    <t>GPP  NR 19 TG MURES - prescolar</t>
  </si>
  <si>
    <t>GPP  "PITICOT" TG MURES - prescolar</t>
  </si>
  <si>
    <t>GPP  "DUMBRAVA MINUNATA" TG MURES - prescolar</t>
  </si>
  <si>
    <t>GPN  "PITIGOI - CINGE" TG MURES - prescolar</t>
  </si>
  <si>
    <t>GPN  NR 21 TG MURES - prescolar</t>
  </si>
  <si>
    <t>GPN  NR 18 TG MURES - prescolar</t>
  </si>
  <si>
    <t>GPP  "RAZA DE SOARE" TG MURES - prescolar</t>
  </si>
  <si>
    <t>GPP  "MANPEL" TG MURES - prescolar</t>
  </si>
  <si>
    <t>GPN  NR 03 TARGU MURES - prescolar</t>
  </si>
  <si>
    <t>GPN  NR 04 TG MURES - prescolar</t>
  </si>
  <si>
    <t>GPP  "STEFANIA" TG MURES - prescolar</t>
  </si>
  <si>
    <t>GPN  NR 09 TG MURES - prescolar</t>
  </si>
  <si>
    <t>GPN  NR 11 TG MURES - prescolar</t>
  </si>
  <si>
    <t>GIMN  "SERAFIM DUICU" TG MURES - primar, gimnazial</t>
  </si>
  <si>
    <t>GPN  NR 08 TG MURES - prescolar</t>
  </si>
  <si>
    <t>SC GEN CL I - VIII NR 02 TG MURES - primar, gimnazial</t>
  </si>
  <si>
    <t>GIMN  "GEORGE COSBUC" TG MURES - prescolar, primar, gimnazial</t>
  </si>
  <si>
    <t>GIMN  "EUROPA" TG MURES - primar, gimnazial</t>
  </si>
  <si>
    <t>GIMN  "MIHAI VITEAZU" TG MURES - primar, gimnazial</t>
  </si>
  <si>
    <t>SC GEN CL I - VIII NR 07 TG MURES - primar, gimnazial</t>
  </si>
  <si>
    <t>GIMN  "ALEXANDRU IOAN CUZA" TG MURES - primar, gimnazial</t>
  </si>
  <si>
    <t>SC GEN CL I - IV TG MURES NR.19 BESA - primar</t>
  </si>
  <si>
    <t>GPN  NR 12 TG MURES - prescolar</t>
  </si>
  <si>
    <t>GIMN  "DACIA" TG MURES - primar, gimnazial</t>
  </si>
  <si>
    <t>GPN  NR 16 TG MURES - prescolar</t>
  </si>
  <si>
    <t>GPN  NR 19 TG MURES - prescolar</t>
  </si>
  <si>
    <t>GIMN  "NICOLAE BALCESCU" TG MURES - primar, gimnazial</t>
  </si>
  <si>
    <t>GPN  NR 14 TG MURES - prescolar</t>
  </si>
  <si>
    <t>GPN  NR 15 TG MURES - prescolar</t>
  </si>
  <si>
    <t>GIMN  "FRIEDRICH SCHILLER" TG MURES - prescolar, primar, gimnazial</t>
  </si>
  <si>
    <t>GIMN  "LIVIU REBREANU" TG MURES - primar, gimnazial</t>
  </si>
  <si>
    <t>GPN  NR 07 TG MURES - prescolar</t>
  </si>
  <si>
    <t>GIMN  "ROMULUS GUGA" TIRGU MURES - primar, gimnazial</t>
  </si>
  <si>
    <t>GPN  NR 20 TG MURES - prescolar</t>
  </si>
  <si>
    <t>GIMN  "TUDOR VLADIMIRESCU" TG MURES - prescolar, primar, gimnazial</t>
  </si>
  <si>
    <t>COLEGIUL NATIONAL "ALEXANDRU PAPIU ILARIAN" TG MURES - gimnazial, liceal</t>
  </si>
  <si>
    <t>COLEGIUL NATIONAL "UNIREA" TG MURES - primar, gimnazial, liceal</t>
  </si>
  <si>
    <t>GPN  NR 05 TG MURES - prescolar</t>
  </si>
  <si>
    <t>COLEGIUL AGRICOL "TRAIAN SAVULESCU" TG MURES - liceal, SAM, postliceal</t>
  </si>
  <si>
    <t>COLEGIUL ECONOMIC "TRANSILVANIA" TG MURES - liceal, SAM</t>
  </si>
  <si>
    <t>GR SC "AUREL PERSU" TG MURES - liceal, SAM, postliceal</t>
  </si>
  <si>
    <t>GR SC "AVRAM IANCU" TG MURES - liceal, SAM</t>
  </si>
  <si>
    <t>GR SC "CONSTANTINTIN BRANCUSI" TG MURES - liceal, SAM, postliceal</t>
  </si>
  <si>
    <t>GR SC "EMIL A. DANDEA" TG MURES - liceal, SAM</t>
  </si>
  <si>
    <t>GR SC "ELECTROMURES" TG MURES - gimnazial, liceal, SAM</t>
  </si>
  <si>
    <t>GR SC "GHEORGHE MARINESCU" TG MURES - liceal, SAM, postliceal</t>
  </si>
  <si>
    <t>GR SC "GHEORGHE SINCAI" TG MURES - liceal, SAM, postliceal</t>
  </si>
  <si>
    <t>GR SC "ION VLASIU" TG MURES - liceal, SAM, postliceal</t>
  </si>
  <si>
    <t>GR SC "TRAIAN VUIA" TG MURES - liceal, SAM</t>
  </si>
  <si>
    <t>LIC  TEORETIC "BOLYAI FARKAS" TG MURES - primar, gimnazial, liceal</t>
  </si>
  <si>
    <t>LIC  PEDAGOGIC "MIHAI EMINESCU" TG MURES - prescolar, liceal</t>
  </si>
  <si>
    <t>GPP  NR 11 TG MURES - prescolar</t>
  </si>
  <si>
    <t>LIC  DE ARTA TG MURES - primar, gimnazial, liceal</t>
  </si>
  <si>
    <t>LIC  CU PROGRAM SPORTIV "SZASZ ADALBERT" TG MURES - primar, gimnazial, liceal</t>
  </si>
  <si>
    <t xml:space="preserve">LIC  CU PROGRAM SPORTIV "SZASZ ADALBERT" TG MURES-CSS - </t>
  </si>
  <si>
    <t>LIC  TEOLOGIC REFORMAT TG MURES - liceal, postliceal</t>
  </si>
  <si>
    <t>GPP  NR 02 TARNAVENI - prescolar</t>
  </si>
  <si>
    <t>GPN  NR 04 TIRNAVENI - prescolar</t>
  </si>
  <si>
    <t>GPP  NR 04 TIRNAVENI - prescolar</t>
  </si>
  <si>
    <t>GPP  NR 01 TIRNAVENI - prescolar</t>
  </si>
  <si>
    <t>GPP  NR 05 TARNAVENI - prescolar</t>
  </si>
  <si>
    <t>GPN  NR 03 TARNAVENI - prescolar</t>
  </si>
  <si>
    <t>GPN  NR 05 TARNAVENI - prescolar</t>
  </si>
  <si>
    <t>GPN  NR 01 TIRNAVENI - prescolar</t>
  </si>
  <si>
    <t>GPN  NR 06 TARNAVENI - prescolar</t>
  </si>
  <si>
    <t>GPN  NR 07 TIRNAVENI - prescolar</t>
  </si>
  <si>
    <t>GIMN  "AVRAM IANCU" TIRNAVENI - primar, gimnazial</t>
  </si>
  <si>
    <t>GIMN  "TRAIAN" TIRNAVENI - primar, gimnazial</t>
  </si>
  <si>
    <t>GPN  BOBOHALMA - prescolar</t>
  </si>
  <si>
    <t>GIMN  "DECEBAL" BOBOHALMA - primar, gimnazial</t>
  </si>
  <si>
    <t>SC GEN CL I-IV BOTORCA - primar</t>
  </si>
  <si>
    <t>GIMN  "VASILE MOLDOVAN" TIRNAVENI - primar, gimnazial</t>
  </si>
  <si>
    <t>SC GEN CL I - VIII NR 03 TIRNAVENI - primar, gimnazial</t>
  </si>
  <si>
    <t>COLEGIUL TEHNIC TIRNAVENI - liceal, SAM</t>
  </si>
  <si>
    <t xml:space="preserve">COLEGIUL TEHNIC TIRNAVENI-CSS - </t>
  </si>
  <si>
    <t>LIC  TEORETIC "ANDREI BARSEANU" TIRNAVENI - gimnazial, liceal</t>
  </si>
  <si>
    <t>LIC  "CONSTANTIN BRANCUSI" TIRNAVENI - liceal, SAM</t>
  </si>
  <si>
    <t>SC GEN CL I - VIII NADES - primar, gimnazial</t>
  </si>
  <si>
    <t>SC GEN CL I - IV MAGHERUS - primar</t>
  </si>
  <si>
    <t>GPP  NADES - prescolar</t>
  </si>
  <si>
    <t>GPN  NADES - prescolar</t>
  </si>
  <si>
    <t>GPP  TIGMANDRU - prescolar</t>
  </si>
  <si>
    <t>SC GEN CL I - VIII TIGMANDRU - primar, gimnazial</t>
  </si>
  <si>
    <t>GPN  TIGMANDRU - prescolar</t>
  </si>
  <si>
    <t>SC GEN CL I - VIII NEAUA - primar, gimnazial</t>
  </si>
  <si>
    <t>GPN  GHINESTI - prescolar</t>
  </si>
  <si>
    <t>SC GEN CL I - IV GHINESTI - primar</t>
  </si>
  <si>
    <t>GPN  NEAUA - prescolar</t>
  </si>
  <si>
    <t>GPN  RIGMANI - prescolar</t>
  </si>
  <si>
    <t>SC GEN CL I - IV RIGMANI - primar</t>
  </si>
  <si>
    <t>SC GEN CL I - IV VADAS - primar</t>
  </si>
  <si>
    <t>GPN  VADAS - prescolar</t>
  </si>
  <si>
    <t>SC GEN CL I - VIII OGRA - primar, gimnazial</t>
  </si>
  <si>
    <t>SC GEN CL I - IV DILEU VECHI - primar</t>
  </si>
  <si>
    <t>SC GEN CL I - IV GIULUS - primar</t>
  </si>
  <si>
    <t>GPN  GIULUS - prescolar</t>
  </si>
  <si>
    <t>SC GEN CL I - IV LASCUD - primar</t>
  </si>
  <si>
    <t>GPN  LASCUD - prescolar</t>
  </si>
  <si>
    <t>GPN  OGRA+DILEU VECHI - prescolar</t>
  </si>
  <si>
    <t>SC GEN CL I - IV VAIDEIU - primar</t>
  </si>
  <si>
    <t>GPN  VAIDEIU - prescolar</t>
  </si>
  <si>
    <t xml:space="preserve">CLUBUL COPIILOR IERNUT - </t>
  </si>
  <si>
    <t>GPN  IERNUT - prescolar</t>
  </si>
  <si>
    <t xml:space="preserve">  GPP  IERNUT - prescolar</t>
  </si>
  <si>
    <t>GR SC IERNUT - liceal, SAM</t>
  </si>
  <si>
    <t>SC GEN CL I - VIII IERNUT - primar, gimnazial</t>
  </si>
  <si>
    <t>SC GEN CL I - VIII CIPAU - primar, gimnazial</t>
  </si>
  <si>
    <t>GPN  CIPAU - prescolar</t>
  </si>
  <si>
    <t>SC GEN CL I - IV DEAG - primar</t>
  </si>
  <si>
    <t>GPN  DEAG - prescolar</t>
  </si>
  <si>
    <t>SC GEN CL I - VIII LECHINTA - primar, gimnazial</t>
  </si>
  <si>
    <t>GPN  LECHINTA - prescolar</t>
  </si>
  <si>
    <t>SC GEN CL I - IV SALCUD - primar</t>
  </si>
  <si>
    <t>GPN  SALCUD - prescolar</t>
  </si>
  <si>
    <t>SC GEN CL I - IV SFANTU GHEORGHE - primar</t>
  </si>
  <si>
    <t>GPN  SFINTU GHEORGHE - prescolar</t>
  </si>
  <si>
    <t>GPP  NR 01 LUDUS - prescolar</t>
  </si>
  <si>
    <t>GPP  NR 02 LUDUS - prescolar</t>
  </si>
  <si>
    <t xml:space="preserve">   GPN  NR 02 LUDUS - prescolar</t>
  </si>
  <si>
    <t>GR SC INDUSTRIAL LUDUS - liceal, SAM</t>
  </si>
  <si>
    <t xml:space="preserve">CSS-GrupScolar Ind.Ludus </t>
  </si>
  <si>
    <t>SC GEN CL I - VIII NR 01 LUDUS - primar, gimnazial</t>
  </si>
  <si>
    <t>SC GEN CL I - IV AVRAMESTI - primar</t>
  </si>
  <si>
    <t>GPN  ROSIORI - prescolar</t>
  </si>
  <si>
    <t>SC GEN CL I-IV " PETOFI SANDOR" ROSIORI - primar</t>
  </si>
  <si>
    <t>SC GEN  "IOAN VLADUTIU" LUDUS - primar, gimnazial</t>
  </si>
  <si>
    <t>SC GEN  "IOAN TH.OLTEANU" GHEJA - primar, gimnazial</t>
  </si>
  <si>
    <t>GPN  GHEJA - prescolar</t>
  </si>
  <si>
    <t>GPN  NR 01 LUDUS - prescolar</t>
  </si>
  <si>
    <t>GPP  MIERCUREA NIRAJULUI - prescolar</t>
  </si>
  <si>
    <t>GPN  MIERCUREA NIRAJULUI - prescolar</t>
  </si>
  <si>
    <t>SC GEN CL I - VIII MIERCUREA NIRAJULUI - primar, gimnazial</t>
  </si>
  <si>
    <t>GPN  DUMITRESTI - prescolar</t>
  </si>
  <si>
    <t>SC GEN CL I - IV DUMITRESTI - primar</t>
  </si>
  <si>
    <t>GPN  LAURENI - prescolar</t>
  </si>
  <si>
    <t>SC GEN CL I - IV LAURENI - primar</t>
  </si>
  <si>
    <t>GPN  SINTANA NIRAJULUI - prescolar</t>
  </si>
  <si>
    <t>SC GEN CL I - IV SANTANDREI - primar</t>
  </si>
  <si>
    <t>SC GEN CL I - IV SANTANA NIRAJULUI - primar</t>
  </si>
  <si>
    <t>GPN  SINTANDREI - prescolar</t>
  </si>
  <si>
    <t>SC GEN CL I - IV MOSUNI - primar</t>
  </si>
  <si>
    <t>GPN  MOSUNI - prescolar</t>
  </si>
  <si>
    <t>SC GEN CL I - VIII SARDU NIRAJULUI - primar, gimnazial</t>
  </si>
  <si>
    <t>GPN  SARDU NIRAJULUI - prescolar</t>
  </si>
  <si>
    <t>SC GEN CL I - IV TAMPA - primar</t>
  </si>
  <si>
    <t>GPN  TIMPA - prescolar</t>
  </si>
  <si>
    <t>GR SC "BOCSKAI ISTVAN" MIERCUREA NIRAJULUI - liceal, SAM, postliceal</t>
  </si>
  <si>
    <t>GPP  SINGEORGIU DE PADURE - prescolar</t>
  </si>
  <si>
    <t>GPN  BEZID - prescolar</t>
  </si>
  <si>
    <t>GPN  SINGEORGIU DE PADURE - prescolar</t>
  </si>
  <si>
    <t>GR SC "SF. GHEORGHE" SANGEORGIU DE PADURE - primar, gimanzial, liceal, SAM, postliceal</t>
  </si>
  <si>
    <t>SC GEN CL I - VIII BEZID - primar, gimnazial</t>
  </si>
  <si>
    <t>GPN  SARMASU NR 1 - prescolar</t>
  </si>
  <si>
    <t>GR SC SARMASU - primar, gimanzial, liceal, SAM</t>
  </si>
  <si>
    <t>SC GEN CL I - VIII BALDA - primar, gimnazial</t>
  </si>
  <si>
    <t>GPN  BALDA - prescolar</t>
  </si>
  <si>
    <t>GPN  LARGA - prescolar</t>
  </si>
  <si>
    <t>SC GEN CL I - IV LARGA SARMASU - primar</t>
  </si>
  <si>
    <t>GPN  SARMASEL - prescolar</t>
  </si>
  <si>
    <t>SC GEN CL I - IV SARMASEL -SAT primar</t>
  </si>
  <si>
    <t>SC GEN CL I - VIII SARMASEL GARA - primar, gimnazial</t>
  </si>
  <si>
    <t>GPN  SARMASEL GARA - prescolar</t>
  </si>
  <si>
    <t>SC GEN CL I - VIII VISINELU - primar, gimnazial</t>
  </si>
  <si>
    <t>GPN  VISINELU - prescolar</t>
  </si>
  <si>
    <t xml:space="preserve">CLUBUL COPIILOR SOVATA - </t>
  </si>
  <si>
    <t>GPP  NR 02 SOVATA - prescolar</t>
  </si>
  <si>
    <t>GPN  NR 01 SOVATA - prescolar</t>
  </si>
  <si>
    <t>GPN  NR 02 SOVATA - prescolar</t>
  </si>
  <si>
    <t>GPN  NR 03 SOVATA - prescolar</t>
  </si>
  <si>
    <t>SC GEN  "S. ILLYES LAJOS" SOVATA - primar, gimnazial</t>
  </si>
  <si>
    <t>GPN  SACADATU DE JOS - prescolar</t>
  </si>
  <si>
    <t>SC GEN CL I - IV SACADATU DE SUS - primar</t>
  </si>
  <si>
    <t>SC GEN CL I - VIII SACADATU DE JOS - primar, gimnazial</t>
  </si>
  <si>
    <t>SC GEN CL I - VIII NR 02 SOVATA - primar, gimnazial</t>
  </si>
  <si>
    <t>SC GEN CL I - IV SOVATA NR.3 - primar</t>
  </si>
  <si>
    <t>GPN  ILIESI - prescolar</t>
  </si>
  <si>
    <t>SC GEN CL I - IV ILIESI - primar</t>
  </si>
  <si>
    <t>GR SC "DOMOKOS KAZMER" SOVATA - liceal, SAM</t>
  </si>
  <si>
    <t>SC GEN  "EMIL DRAGAN" UNGHENI - primar, gimnazial</t>
  </si>
  <si>
    <t>GPN  UNGHENI - prescolar</t>
  </si>
  <si>
    <t>GPN  CERGHID - prescolar</t>
  </si>
  <si>
    <t>SC GEN CL I - IV CERGHID - primar</t>
  </si>
  <si>
    <t>GPN  CERGHIZEL - prescolar</t>
  </si>
  <si>
    <t>SC GEN CL I - IV CERGHIZEL - primar</t>
  </si>
  <si>
    <t>GPN  MORESTI - prescolar</t>
  </si>
  <si>
    <t>SC GEN CL I - IV MORESTI - primar</t>
  </si>
  <si>
    <t>SC GEN CL I - IV SAUSA - primar</t>
  </si>
  <si>
    <t>GPN  SAUSA - prescolar</t>
  </si>
  <si>
    <t>SC GEN CL I - VIII VIDRASAU - primar, gimnazial</t>
  </si>
  <si>
    <t>GPN  VIDRASAU - prescolar</t>
  </si>
  <si>
    <t>GPN  PANET - prescolar</t>
  </si>
  <si>
    <t>GPN  BERGHIA - prescolar</t>
  </si>
  <si>
    <t>GPN  CUIEJD - prescolar</t>
  </si>
  <si>
    <t>GPN  HARTAU - prescolar</t>
  </si>
  <si>
    <t>GPN  SINTIOANA DE MURES - prescolar</t>
  </si>
  <si>
    <t>SC GEN  "KADAR MARTON" PANET - primar, gimnazial</t>
  </si>
  <si>
    <t>SC GEN CL I - VIII BERGHIA - primar, gimnazial</t>
  </si>
  <si>
    <t>SC GEN CL I - IV CUIESD - primar</t>
  </si>
  <si>
    <t>SC GEN CL I - IV HARTAU - primar</t>
  </si>
  <si>
    <t>SC GEN CL I - VIII SANTIOANA DE MURES - primar, gimnazial</t>
  </si>
  <si>
    <t>SC GEN CL I - VIII PAPIU ILARIAN - primar, gimnazial</t>
  </si>
  <si>
    <t>GPN  PAPIU ILARIAN - prescolar</t>
  </si>
  <si>
    <t>GPN  URSOAIA - prescolar</t>
  </si>
  <si>
    <t>SC GEN CL I - IV URSOAIA - primar</t>
  </si>
  <si>
    <t>SC GEN CL I - VIII PASARENI - primar, gimnazial</t>
  </si>
  <si>
    <t>SC GEN CL I - IV BOLINTINENI - primar</t>
  </si>
  <si>
    <t>GPN  BOLINTINENI - prescolar</t>
  </si>
  <si>
    <t>SC GEN CL I - IV GALATENI - primar</t>
  </si>
  <si>
    <t>GPN  GALATENI - prescolar</t>
  </si>
  <si>
    <t>GPN  PASARENI - prescolar</t>
  </si>
  <si>
    <t>SC GEN CL I - VIII PETELEA - primar, gimnazial</t>
  </si>
  <si>
    <t>SC GEN CL I - IV HABIC - primar</t>
  </si>
  <si>
    <t>GPN  HABIC - prescolar</t>
  </si>
  <si>
    <t>GPN  PETELEA - prescolar</t>
  </si>
  <si>
    <t>SC GEN CL I - VIII POGACEAUA - primar, gimnazial</t>
  </si>
  <si>
    <t>GPN  POGACEAUA - prescolar</t>
  </si>
  <si>
    <t>GPN  VALENI-POGACEAUA - prescolar</t>
  </si>
  <si>
    <t>SC GEN CL I - IV VALENI - POGACEAUA - primar</t>
  </si>
  <si>
    <t>SC GEN CL I - VIII RASTOLITA - primar, gimnazial</t>
  </si>
  <si>
    <t>SC GEN CL I - IV BORZIA  - primar</t>
  </si>
  <si>
    <t>GPN  IOD - prescolar</t>
  </si>
  <si>
    <t>SC GEN CL I - IV IOD - primar</t>
  </si>
  <si>
    <t>GPN  RASTOLITA - prescolar</t>
  </si>
  <si>
    <t>GIMN  "GHEORGHE SINCAI" RICIU - primar, gimnazial</t>
  </si>
  <si>
    <t>GPN  COASTA MARE - prescolar</t>
  </si>
  <si>
    <t>SC GEN CL I - IV COASTA MARE - primar</t>
  </si>
  <si>
    <t>SC GEN CL I - IV NIMA RICIULUI - primar</t>
  </si>
  <si>
    <t>GPN  RICIU - prescolar</t>
  </si>
  <si>
    <t>GPN  SINMARTINU DE CIMPIE - prescolar</t>
  </si>
  <si>
    <t>SC GEN CL I - VIII SANMARTINU DE CIMPIE - primar, gimnazial</t>
  </si>
  <si>
    <t>GPN  ULIES - prescolar</t>
  </si>
  <si>
    <t>SC GEN CL I - VIII ULIES - primar, gimnazial</t>
  </si>
  <si>
    <t>SC GEN CL I - VIII "DANILA STUPAR" RUSII-MUNTI - primar, gimnazial</t>
  </si>
  <si>
    <t>GPN  MAIORESTI - prescolar</t>
  </si>
  <si>
    <t>SC GEN CL I - IV MAIORESTI - primar</t>
  </si>
  <si>
    <t>SC GEN CL I - IV MORARENI - primar</t>
  </si>
  <si>
    <t>GPN  MORARENI - prescolar</t>
  </si>
  <si>
    <t>GPN  RUSII MUNTI - prescolar</t>
  </si>
  <si>
    <t>SC GEN CL I - IV SEBES - primar</t>
  </si>
  <si>
    <t>GPN  SEBES - prescolar</t>
  </si>
  <si>
    <t>GPN  SINCRAIU DE MURES - prescolar</t>
  </si>
  <si>
    <t>SC GEN CL I - VIII SANCRAIU DE MURES - primar, gimnazial</t>
  </si>
  <si>
    <t>SC GEN CL I - VIII NAZNA - primar, gimnazial</t>
  </si>
  <si>
    <t>GPN  NAZNA - prescolar</t>
  </si>
  <si>
    <t>GPN  NR 01 SINGEORGIU DE MURES - prescolar</t>
  </si>
  <si>
    <t>GPN  SINGEORGIU DE MURES NR.2 - prescolar</t>
  </si>
  <si>
    <t>SC GEN  "SFANTUL GHEORGHE" SANGEORGIU DE MURES - primar, gimnazial</t>
  </si>
  <si>
    <t>GPN  COTUS - prescolar</t>
  </si>
  <si>
    <t>SC GEN CL I - IV COTUS - primar</t>
  </si>
  <si>
    <t>SC GEN CL I - VIII SANGER - primar, gimnazial</t>
  </si>
  <si>
    <t>GPN  CIPAIENI - prescolar</t>
  </si>
  <si>
    <t>SC GEN  "DR. VASILE POP" CIPAIENI - primar, gimnazial</t>
  </si>
  <si>
    <t>GPN  SINGER - prescolar</t>
  </si>
  <si>
    <t>SC GEN CL I - VIII SANPAUL - primar, gimnazial</t>
  </si>
  <si>
    <t>GPN  CHIRILEU - prescolar</t>
  </si>
  <si>
    <t>SC GEN CL I - VIII CHIRILEU - primar, gimnazial</t>
  </si>
  <si>
    <t>SC GEN CL I - IV DILEU NOU - primar</t>
  </si>
  <si>
    <t>GPN  DILEU NOU - prescolar</t>
  </si>
  <si>
    <t>SC GEN CL I - IV SANMARGHITA - primar</t>
  </si>
  <si>
    <t>GPN  SANMARGHITA - prescolar</t>
  </si>
  <si>
    <t>GPN  SINPAUL - prescolar</t>
  </si>
  <si>
    <t>SC GEN  "DOSA DANIEL" VALEA IZVOARELOR - primar, gimnazial</t>
  </si>
  <si>
    <t>GPN  VALEA IZVOARELOR - prescolar</t>
  </si>
  <si>
    <t>SC GEN CL I - VIII SANPETRU DE CAMPIE - primar, gimnazial</t>
  </si>
  <si>
    <t>GPN  DIMBU - prescolar</t>
  </si>
  <si>
    <t>SC GEN CL I - IV DAMBU - primar</t>
  </si>
  <si>
    <t>SC GEN CL I - IV SANGEORGIU DE CIMPIE - primar</t>
  </si>
  <si>
    <t>GPN  SINPETRU DE CIMPIE - prescolar</t>
  </si>
  <si>
    <t>SC GEN CL I - IV TUSINU - primar</t>
  </si>
  <si>
    <t>GPN  TUSINU - prescolar</t>
  </si>
  <si>
    <t>GPN  SINTANA DE MURES - prescolar</t>
  </si>
  <si>
    <t>GPN  BARDESTI - prescolar</t>
  </si>
  <si>
    <t>GPN  CHINARI - prescolar</t>
  </si>
  <si>
    <t>GPN  CURTENI - prescolar</t>
  </si>
  <si>
    <t>SC GEN CL I - VIII "ION CHINEZU" SANTANADE MURES - primar, gimnazial</t>
  </si>
  <si>
    <t>SC GEN CL I - IV BARDESTI - primar</t>
  </si>
  <si>
    <t>SC GEN CL I - IV CHINARI - primar</t>
  </si>
  <si>
    <t>SC GEN CL I - IV CURTENI - primar</t>
  </si>
  <si>
    <t>SC GEN CL I - VIII SARATENI - primar, gimnazial</t>
  </si>
  <si>
    <t>GPN  SARATENI - prescolar</t>
  </si>
  <si>
    <t>SC GEN CL I - VIII SASCHIZ - primar, gimnazial</t>
  </si>
  <si>
    <t>GPN  MIHAI VITEAZU - prescolar</t>
  </si>
  <si>
    <t>GPP  SASCHIZ - prescolar</t>
  </si>
  <si>
    <t>SC GEN CL I - VIII SAULIA - primar, gimnazial</t>
  </si>
  <si>
    <t>GPN  SAULIA - prescolar</t>
  </si>
  <si>
    <t>SC GEN CL I - VIII SINCAI - primar, gimnazial</t>
  </si>
  <si>
    <t>SC GEN CL I - IV PUSTA - primar</t>
  </si>
  <si>
    <t>GPN  PUSTA - prescolar</t>
  </si>
  <si>
    <t>GPN  SINCAI - prescolar</t>
  </si>
  <si>
    <t>GPN  SINCAI FINATE - prescolar</t>
  </si>
  <si>
    <t>SC GEN CL I - IV SINCAI-FINATE - primar</t>
  </si>
  <si>
    <t>SC GEN CL I - VIII SOLOVASTRU - primar, gimnazial</t>
  </si>
  <si>
    <t>SC GEN CL I - VIII JABENITA - primar, gimnazial</t>
  </si>
  <si>
    <t>GPN  JABENITA - prescolar</t>
  </si>
  <si>
    <t>GPN  SOLOVASTRU - prescolar</t>
  </si>
  <si>
    <t>SC GEN CL I - VIII STINCENI - primar, gimnazial</t>
  </si>
  <si>
    <t>SC GEN CL I - IV CIOBOTANI - primar</t>
  </si>
  <si>
    <t>GPN  CIOBOTANI - prescolar</t>
  </si>
  <si>
    <t>SC GEN CL I - IV MESTERA - primar</t>
  </si>
  <si>
    <t>GPN  MESTERA - prescolar</t>
  </si>
  <si>
    <t>GPN  STINCENI - prescolar</t>
  </si>
  <si>
    <t>SC GEN  "BORDI ANDRAS" IDRIFAIA - primar, gimnazial</t>
  </si>
  <si>
    <t>GPN  IDRIFAIA - prescolar</t>
  </si>
  <si>
    <t>GPN  SUPLAC - prescolar</t>
  </si>
  <si>
    <t>SC GEN CL I - VIII LASLAU MARE - primar, gimnazial</t>
  </si>
  <si>
    <t>SC GEN CL I - VIII SUPLAC - primar, gimnazial</t>
  </si>
  <si>
    <t>GPN  LASLAU MARE - prescolar</t>
  </si>
  <si>
    <t>SC GEN CL I - IV LASLAU MIC - primar</t>
  </si>
  <si>
    <t>GPN  LASLAUL MIC-SUPLAC - prescolar</t>
  </si>
  <si>
    <t>SC GEN CL I - VIII SUSENI - primar, gimnazial</t>
  </si>
  <si>
    <t>GPN  LUIERIU - prescolar</t>
  </si>
  <si>
    <t>SC GEN CL I - IV LUIERIU - primar</t>
  </si>
  <si>
    <t>GPN  SUSENI - prescolar</t>
  </si>
  <si>
    <t>SC GEN CL I - VIII TAURENI - primar, gimnazial</t>
  </si>
  <si>
    <t>GPN  TAURENI - prescolar</t>
  </si>
  <si>
    <t>SC GEN CL I - VIII VALEA LARGA - primar, gimnazial</t>
  </si>
  <si>
    <t>SC GEN CL I - IV GRADINI - primar</t>
  </si>
  <si>
    <t>GPN  GRADINI - prescolar</t>
  </si>
  <si>
    <t>SC GEN CL I - IV VALEA FRATII - primar</t>
  </si>
  <si>
    <t>GPN  VALEA FRATII - prescolar</t>
  </si>
  <si>
    <t>SC GEN CL I - IV VALEA GLODULUI - primar</t>
  </si>
  <si>
    <t>GPN  VALEA GLODULUI - prescolar</t>
  </si>
  <si>
    <t>GPN  VALEA LARGA - prescolar</t>
  </si>
  <si>
    <t>SC GEN CL I - IV VALEA PADURII - primar</t>
  </si>
  <si>
    <t>GPN  VALEA PADURII - prescolar</t>
  </si>
  <si>
    <t>GPN  VALEA SURII - prescolar</t>
  </si>
  <si>
    <t>SC GEN CL I - IV VALEA SURII - primar</t>
  </si>
  <si>
    <t>SC GEN  "PETRE N. POPESCU" VANATORI - primar, gimnazial</t>
  </si>
  <si>
    <t>SC GEN CL I - IV FELEAG - primar</t>
  </si>
  <si>
    <t>GPN  MURENI - prescolar</t>
  </si>
  <si>
    <t>SC GEN CL I - IV MURENI - primar</t>
  </si>
  <si>
    <t>SC GEN CL I - IV SOARD - primar</t>
  </si>
  <si>
    <t>GPN  SOARD - prescolar</t>
  </si>
  <si>
    <t>GPN  VINATORI - prescolar</t>
  </si>
  <si>
    <t>SC GEN CL I - VIII ARCHITA - primar, gimnazial</t>
  </si>
  <si>
    <t>GPN  ARCHITA - prescolar</t>
  </si>
  <si>
    <t>SC GEN CL I - VIII VARGATA - primar, gimnazial</t>
  </si>
  <si>
    <t>SC GEN CL I - IV GRIUSORUL - primar</t>
  </si>
  <si>
    <t>GPN  GRAUSORUL - prescolar</t>
  </si>
  <si>
    <t>GPN  MITRESTI - prescolar</t>
  </si>
  <si>
    <t>SC GEN CL I - IV MITRESTI - primar</t>
  </si>
  <si>
    <t>SC GEN CL I - IV VADU - primar</t>
  </si>
  <si>
    <t>GPN  VADU - VARGATA - prescolar</t>
  </si>
  <si>
    <t>GPN  VALEA VARGATA - prescolar</t>
  </si>
  <si>
    <t>SC GEN CL I - IV VALEA - primar</t>
  </si>
  <si>
    <t>GPN  VARGATA - prescolar</t>
  </si>
  <si>
    <t>SC GEN CL I - VIII VATAVA - primar, gimnazial</t>
  </si>
  <si>
    <t>SC GEN CL I - VIII DUMBRAVA - primar, gimnazial</t>
  </si>
  <si>
    <t>GPN  DUMBRAVA - prescolar</t>
  </si>
  <si>
    <t>SC GEN CL I - IV RAPA DE JOS - primar</t>
  </si>
  <si>
    <t>GPN  RIPA DE JOS - prescolar</t>
  </si>
  <si>
    <t>GPN  VATAVA - prescolar</t>
  </si>
  <si>
    <t>SC GEN CL I - VIII VETCA - primar, gimnazial</t>
  </si>
  <si>
    <t>SC GEN CL I - IV JACODU - primar</t>
  </si>
  <si>
    <t>GPN  JACODU - prescolar</t>
  </si>
  <si>
    <t>SC GEN CL I - IV SALASURI - primar</t>
  </si>
  <si>
    <t>GPN  SALASURI - prescolar</t>
  </si>
  <si>
    <t>GPN  VETCA - prescolar</t>
  </si>
  <si>
    <t>SC GEN CL I - VIII VIISOARA - primar, gimnazial</t>
  </si>
  <si>
    <t>GPN  ORMENIS - prescolar</t>
  </si>
  <si>
    <t>SC GEN CL I - VIII ORMENIS - primar, gimnazial</t>
  </si>
  <si>
    <t>GPN  SANTIOANA - prescolar</t>
  </si>
  <si>
    <t>SC GEN CL I - VIII SANTIOANA VIISOARA - primar, gimnazial</t>
  </si>
  <si>
    <t>GPN  VIISOARA - prescolar</t>
  </si>
  <si>
    <t>SC GEN CL I - VIII VOIVODENI - primar, gimnazial</t>
  </si>
  <si>
    <t>GPN  TOLDAL - prescolar</t>
  </si>
  <si>
    <t>SC GEN CL I - IV TOLDAL - primar</t>
  </si>
  <si>
    <t>GPN  VOIVODENI - prescolar</t>
  </si>
  <si>
    <t>SC GEN CL I - VIII ZAGAR - primar, gimnazial</t>
  </si>
  <si>
    <t>SC GEN CL I - IV SELEUS - primar</t>
  </si>
  <si>
    <t>GPN  SELEUS- ZAGAR - prescolar</t>
  </si>
  <si>
    <t>GPP  ZAGAR - prescolar</t>
  </si>
  <si>
    <t>GPN  ZAU DE CIMPIE - prescolar</t>
  </si>
  <si>
    <t>SC GEN CL I - VIII ZAU DE CIMPIE - primar, gimnazial</t>
  </si>
  <si>
    <t>SC GEN CL I - VIII BARBOSI - primar, gimnazial</t>
  </si>
  <si>
    <t>GPN  BARBOSI - prescolar</t>
  </si>
  <si>
    <t>SC GEN CL I - IV BOTEI - primar</t>
  </si>
  <si>
    <t>SC GEN CL I - IV CIRETEA - primar</t>
  </si>
  <si>
    <t>PROIECTUL DE ÎNCADRARE A PERSONALULUI DIDACTIC DE PREDARE PENTRU ANUL ŞCOLAR 2022-2023</t>
  </si>
  <si>
    <t>EXISTENT 2021-2022</t>
  </si>
  <si>
    <t>PROPUS 2022-2023</t>
  </si>
  <si>
    <t>B. STABILIREA POSTURILOR DIDACTICE/CATEDRELOR OCUPATE, REZERVATE ŞI VACANTE LA NIVELUL UNITĂŢII DE ÎNVĂŢĂMÂNT PENTRU ANUL ŞCOLAR 2022-2023</t>
  </si>
  <si>
    <t>2022-2023</t>
  </si>
  <si>
    <t>LISTA POSTURILOR VACANTE  ÎNCEPÂND ANUL ŞCOLAR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</si>
</sst>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0"/>
      <name val="Calibri"/>
      <family val="2"/>
      <scheme val="minor"/>
    </font>
    <font>
      <b/>
      <sz val="12"/>
      <color rgb="FF00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theme="1"/>
      <name val="Arial"/>
      <family val="2"/>
      <charset val="238"/>
    </font>
    <font>
      <sz val="8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  <charset val="238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FF"/>
      <name val="Arial"/>
      <family val="2"/>
    </font>
    <font>
      <sz val="7"/>
      <color theme="0"/>
      <name val="Arial"/>
      <family val="2"/>
      <charset val="238"/>
    </font>
    <font>
      <b/>
      <sz val="7"/>
      <color rgb="FF0000FF"/>
      <name val="Arial"/>
      <family val="2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7"/>
      <name val="Arial"/>
      <family val="2"/>
    </font>
    <font>
      <sz val="7"/>
      <color rgb="FFFF000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</font>
    <font>
      <sz val="6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9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20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justify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justify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9" fontId="20" fillId="0" borderId="6" xfId="1" applyFont="1" applyBorder="1" applyAlignment="1">
      <alignment horizontal="center" vertical="center" wrapText="1"/>
    </xf>
    <xf numFmtId="9" fontId="20" fillId="0" borderId="1" xfId="1" applyFont="1" applyBorder="1" applyAlignment="1">
      <alignment horizontal="justify" vertical="center" wrapText="1"/>
    </xf>
    <xf numFmtId="164" fontId="20" fillId="0" borderId="6" xfId="1" applyNumberFormat="1" applyFont="1" applyBorder="1" applyAlignment="1">
      <alignment horizontal="center" vertical="center" wrapText="1"/>
    </xf>
    <xf numFmtId="165" fontId="20" fillId="0" borderId="6" xfId="1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justify" vertical="center" wrapText="1"/>
    </xf>
    <xf numFmtId="9" fontId="20" fillId="0" borderId="7" xfId="1" applyFont="1" applyBorder="1" applyAlignment="1">
      <alignment horizontal="center" vertical="center" wrapText="1"/>
    </xf>
    <xf numFmtId="9" fontId="20" fillId="0" borderId="0" xfId="1" applyFont="1" applyAlignment="1">
      <alignment vertical="center"/>
    </xf>
    <xf numFmtId="9" fontId="20" fillId="0" borderId="1" xfId="1" applyFont="1" applyBorder="1" applyAlignment="1">
      <alignment horizontal="left" vertical="center" wrapText="1"/>
    </xf>
    <xf numFmtId="1" fontId="20" fillId="0" borderId="6" xfId="1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9" borderId="5" xfId="0" applyFont="1" applyFill="1" applyBorder="1" applyAlignment="1">
      <alignment vertical="center" wrapText="1"/>
    </xf>
    <xf numFmtId="0" fontId="20" fillId="9" borderId="7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left" vertical="center"/>
    </xf>
    <xf numFmtId="0" fontId="24" fillId="9" borderId="1" xfId="0" applyFont="1" applyFill="1" applyBorder="1" applyAlignment="1">
      <alignment vertical="center"/>
    </xf>
    <xf numFmtId="0" fontId="30" fillId="0" borderId="0" xfId="2" applyFont="1" applyProtection="1">
      <protection locked="0"/>
    </xf>
    <xf numFmtId="0" fontId="30" fillId="0" borderId="0" xfId="2" applyFont="1" applyAlignment="1" applyProtection="1">
      <alignment wrapText="1"/>
      <protection locked="0"/>
    </xf>
    <xf numFmtId="0" fontId="29" fillId="0" borderId="0" xfId="2" applyProtection="1">
      <protection locked="0"/>
    </xf>
    <xf numFmtId="0" fontId="31" fillId="0" borderId="0" xfId="2" applyFont="1" applyAlignment="1" applyProtection="1">
      <alignment wrapText="1"/>
      <protection locked="0"/>
    </xf>
    <xf numFmtId="0" fontId="32" fillId="0" borderId="0" xfId="2" applyFont="1" applyProtection="1">
      <protection locked="0"/>
    </xf>
    <xf numFmtId="0" fontId="33" fillId="13" borderId="1" xfId="2" applyFont="1" applyFill="1" applyBorder="1" applyAlignment="1" applyProtection="1">
      <alignment horizontal="center" vertical="center" wrapText="1"/>
      <protection locked="0"/>
    </xf>
    <xf numFmtId="0" fontId="29" fillId="0" borderId="0" xfId="2" applyAlignment="1" applyProtection="1">
      <alignment wrapText="1"/>
      <protection locked="0"/>
    </xf>
    <xf numFmtId="0" fontId="29" fillId="0" borderId="0" xfId="2"/>
    <xf numFmtId="0" fontId="15" fillId="14" borderId="1" xfId="2" applyFont="1" applyFill="1" applyBorder="1" applyAlignment="1">
      <alignment wrapText="1"/>
    </xf>
    <xf numFmtId="0" fontId="29" fillId="0" borderId="16" xfId="2" applyBorder="1"/>
    <xf numFmtId="0" fontId="34" fillId="0" borderId="0" xfId="2" applyFont="1" applyProtection="1">
      <protection locked="0"/>
    </xf>
    <xf numFmtId="0" fontId="35" fillId="0" borderId="0" xfId="2" applyFont="1" applyProtection="1">
      <protection locked="0"/>
    </xf>
    <xf numFmtId="0" fontId="15" fillId="0" borderId="1" xfId="2" applyFont="1" applyBorder="1" applyAlignment="1">
      <alignment wrapText="1"/>
    </xf>
    <xf numFmtId="0" fontId="30" fillId="0" borderId="0" xfId="2" applyFont="1" applyAlignment="1" applyProtection="1">
      <alignment horizontal="center"/>
      <protection locked="0"/>
    </xf>
    <xf numFmtId="0" fontId="27" fillId="0" borderId="1" xfId="2" applyFont="1" applyBorder="1" applyAlignment="1">
      <alignment horizontal="center" vertical="center" wrapText="1"/>
    </xf>
    <xf numFmtId="0" fontId="29" fillId="0" borderId="1" xfId="2" applyBorder="1" applyProtection="1">
      <protection locked="0"/>
    </xf>
    <xf numFmtId="0" fontId="31" fillId="0" borderId="1" xfId="2" applyFont="1" applyBorder="1" applyAlignment="1" applyProtection="1">
      <alignment wrapText="1"/>
      <protection locked="0"/>
    </xf>
    <xf numFmtId="0" fontId="15" fillId="15" borderId="1" xfId="2" applyFont="1" applyFill="1" applyBorder="1" applyAlignment="1">
      <alignment wrapText="1"/>
    </xf>
    <xf numFmtId="0" fontId="29" fillId="0" borderId="0" xfId="2" applyAlignment="1" applyProtection="1">
      <alignment horizontal="center"/>
      <protection locked="0"/>
    </xf>
    <xf numFmtId="0" fontId="27" fillId="0" borderId="1" xfId="2" applyFont="1" applyBorder="1" applyAlignment="1">
      <alignment wrapText="1"/>
    </xf>
    <xf numFmtId="0" fontId="15" fillId="15" borderId="4" xfId="2" applyFont="1" applyFill="1" applyBorder="1" applyAlignment="1">
      <alignment wrapText="1"/>
    </xf>
    <xf numFmtId="0" fontId="37" fillId="0" borderId="0" xfId="2" applyFont="1" applyAlignment="1" applyProtection="1">
      <alignment vertical="center" wrapText="1"/>
      <protection locked="0"/>
    </xf>
    <xf numFmtId="0" fontId="38" fillId="0" borderId="0" xfId="2" applyFont="1" applyAlignment="1" applyProtection="1">
      <alignment horizontal="left"/>
      <protection locked="0"/>
    </xf>
    <xf numFmtId="0" fontId="38" fillId="0" borderId="0" xfId="2" applyFont="1" applyProtection="1">
      <protection locked="0"/>
    </xf>
    <xf numFmtId="0" fontId="38" fillId="0" borderId="0" xfId="2" applyFont="1" applyAlignment="1" applyProtection="1">
      <alignment horizontal="left" wrapText="1"/>
      <protection locked="0"/>
    </xf>
    <xf numFmtId="0" fontId="37" fillId="0" borderId="1" xfId="2" applyFont="1" applyBorder="1" applyAlignment="1">
      <alignment wrapText="1"/>
    </xf>
    <xf numFmtId="0" fontId="15" fillId="16" borderId="1" xfId="2" applyFont="1" applyFill="1" applyBorder="1" applyAlignment="1">
      <alignment wrapText="1"/>
    </xf>
    <xf numFmtId="0" fontId="27" fillId="15" borderId="1" xfId="2" applyFont="1" applyFill="1" applyBorder="1" applyAlignment="1">
      <alignment wrapText="1"/>
    </xf>
    <xf numFmtId="0" fontId="37" fillId="0" borderId="0" xfId="2" applyFont="1" applyProtection="1">
      <protection locked="0"/>
    </xf>
    <xf numFmtId="0" fontId="15" fillId="0" borderId="5" xfId="2" applyFont="1" applyBorder="1" applyAlignment="1">
      <alignment wrapText="1"/>
    </xf>
    <xf numFmtId="0" fontId="15" fillId="0" borderId="6" xfId="2" applyFont="1" applyBorder="1" applyAlignment="1">
      <alignment wrapText="1"/>
    </xf>
    <xf numFmtId="0" fontId="15" fillId="0" borderId="4" xfId="2" applyFont="1" applyBorder="1" applyAlignment="1">
      <alignment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0" xfId="2" applyAlignment="1" applyProtection="1">
      <alignment horizontal="left" wrapText="1"/>
      <protection locked="0"/>
    </xf>
    <xf numFmtId="0" fontId="36" fillId="0" borderId="15" xfId="2" applyFont="1" applyBorder="1" applyAlignment="1" applyProtection="1">
      <alignment horizontal="center" vertical="center"/>
      <protection locked="0"/>
    </xf>
    <xf numFmtId="0" fontId="29" fillId="0" borderId="5" xfId="2" applyBorder="1" applyAlignment="1" applyProtection="1">
      <alignment horizontal="center" vertical="center" wrapText="1"/>
      <protection locked="0"/>
    </xf>
    <xf numFmtId="0" fontId="29" fillId="0" borderId="6" xfId="2" applyBorder="1" applyAlignment="1" applyProtection="1">
      <alignment horizontal="center" vertical="center" wrapText="1"/>
      <protection locked="0"/>
    </xf>
    <xf numFmtId="0" fontId="29" fillId="0" borderId="5" xfId="2" applyBorder="1" applyAlignment="1">
      <alignment horizontal="center" vertical="center" wrapText="1"/>
    </xf>
    <xf numFmtId="0" fontId="29" fillId="0" borderId="6" xfId="2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</cellXfs>
  <cellStyles count="3">
    <cellStyle name="Normal" xfId="0" builtinId="0"/>
    <cellStyle name="Normal 2" xfId="2" xr:uid="{3C379CF2-D7D4-4E78-9328-CE575F3586CF}"/>
    <cellStyle name="Percent 2" xfId="1" xr:uid="{954DC75D-6A3F-4A05-B9B3-21B716B334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73FD-3638-4E64-9E12-55D07FE287D5}">
  <sheetPr>
    <tabColor rgb="FF0000FF"/>
  </sheetPr>
  <dimension ref="A1:BO71"/>
  <sheetViews>
    <sheetView topLeftCell="B40" zoomScaleNormal="100" workbookViewId="0">
      <selection activeCell="AC10" sqref="AC10"/>
    </sheetView>
  </sheetViews>
  <sheetFormatPr defaultRowHeight="15" x14ac:dyDescent="0.25"/>
  <cols>
    <col min="1" max="1" width="4.85546875" style="1" hidden="1" customWidth="1"/>
    <col min="2" max="2" width="23.140625" style="1" customWidth="1"/>
    <col min="3" max="3" width="7.28515625" style="6" customWidth="1"/>
    <col min="4" max="4" width="7.7109375" style="6" customWidth="1"/>
    <col min="5" max="5" width="7.85546875" style="6" customWidth="1"/>
    <col min="6" max="6" width="8.85546875" style="6" customWidth="1"/>
    <col min="7" max="7" width="8.7109375" style="6" bestFit="1" customWidth="1"/>
    <col min="8" max="13" width="8.42578125" style="1" customWidth="1"/>
    <col min="14" max="14" width="7.28515625" style="1" customWidth="1"/>
    <col min="15" max="17" width="8.42578125" style="1" customWidth="1"/>
    <col min="18" max="20" width="8.42578125" style="3" customWidth="1"/>
    <col min="21" max="21" width="9.140625" style="3" customWidth="1"/>
    <col min="22" max="24" width="8.42578125" style="3" customWidth="1"/>
    <col min="25" max="25" width="10.5703125" style="4" customWidth="1"/>
    <col min="26" max="62" width="10.5703125" style="5" customWidth="1"/>
    <col min="63" max="63" width="8.42578125" style="5" customWidth="1"/>
    <col min="64" max="64" width="10.28515625" style="5" customWidth="1"/>
    <col min="65" max="67" width="8.42578125" style="5" customWidth="1"/>
    <col min="68" max="16384" width="9.140625" style="6"/>
  </cols>
  <sheetData>
    <row r="1" spans="1:67" ht="18" x14ac:dyDescent="0.25">
      <c r="B1" s="2" t="s">
        <v>1856</v>
      </c>
      <c r="C1" s="1"/>
      <c r="D1" s="1"/>
      <c r="E1" s="1"/>
      <c r="F1" s="1"/>
      <c r="G1" s="1"/>
      <c r="Z1" s="4"/>
      <c r="AA1" s="4"/>
      <c r="AB1" s="4"/>
    </row>
    <row r="2" spans="1:67" ht="15.75" x14ac:dyDescent="0.25">
      <c r="B2" s="7" t="s">
        <v>0</v>
      </c>
      <c r="C2" s="1"/>
      <c r="H2" s="6"/>
      <c r="Z2" s="4"/>
      <c r="AA2" s="4"/>
      <c r="AB2" s="4"/>
    </row>
    <row r="3" spans="1:67" s="10" customFormat="1" x14ac:dyDescent="0.25">
      <c r="A3" s="8"/>
      <c r="B3" s="9" t="s">
        <v>1</v>
      </c>
      <c r="C3" s="8"/>
      <c r="I3" s="8"/>
      <c r="J3" s="8"/>
      <c r="K3" s="8"/>
      <c r="L3" s="8"/>
      <c r="M3" s="8"/>
      <c r="N3" s="8"/>
      <c r="O3" s="8"/>
      <c r="P3" s="8"/>
      <c r="Q3" s="8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s="10" customFormat="1" x14ac:dyDescent="0.25">
      <c r="A4" s="8"/>
      <c r="B4" s="9"/>
      <c r="C4" s="8"/>
      <c r="I4" s="8"/>
      <c r="J4" s="8"/>
      <c r="K4" s="8"/>
      <c r="L4" s="8"/>
      <c r="M4" s="8"/>
      <c r="N4" s="8"/>
      <c r="O4" s="8"/>
      <c r="P4" s="8"/>
      <c r="Q4" s="8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1:67" ht="15.75" x14ac:dyDescent="0.25">
      <c r="B5" s="14" t="s">
        <v>2</v>
      </c>
      <c r="C5" s="15">
        <v>1</v>
      </c>
      <c r="D5" s="1"/>
      <c r="E5" s="1"/>
      <c r="F5" s="1"/>
      <c r="G5" s="1"/>
      <c r="Q5" s="3"/>
      <c r="X5" s="4"/>
      <c r="Z5" s="4"/>
      <c r="AA5" s="4"/>
      <c r="BO5" s="6"/>
    </row>
    <row r="6" spans="1:67" ht="31.5" x14ac:dyDescent="0.25">
      <c r="B6" s="16" t="s">
        <v>3</v>
      </c>
      <c r="C6" s="15">
        <v>1</v>
      </c>
      <c r="D6" s="1"/>
      <c r="E6" s="1"/>
      <c r="F6" s="1"/>
      <c r="G6" s="1"/>
      <c r="Q6" s="3"/>
      <c r="X6" s="4"/>
      <c r="Z6" s="4"/>
      <c r="AA6" s="4"/>
      <c r="BO6" s="6"/>
    </row>
    <row r="7" spans="1:67" ht="15.75" x14ac:dyDescent="0.25">
      <c r="B7" s="17"/>
      <c r="C7" s="1"/>
      <c r="D7" s="1"/>
      <c r="E7" s="1"/>
      <c r="F7" s="1"/>
      <c r="G7" s="1"/>
      <c r="Z7" s="4"/>
      <c r="AA7" s="4"/>
      <c r="AB7" s="4"/>
    </row>
    <row r="8" spans="1:67" ht="15" customHeight="1" x14ac:dyDescent="0.25">
      <c r="C8" s="156" t="s">
        <v>4</v>
      </c>
      <c r="D8" s="156"/>
      <c r="E8" s="156"/>
      <c r="F8" s="156"/>
      <c r="G8" s="156"/>
      <c r="H8" s="157" t="s">
        <v>5</v>
      </c>
      <c r="I8" s="158"/>
      <c r="J8" s="158"/>
      <c r="K8" s="158"/>
      <c r="L8" s="159"/>
      <c r="M8" s="160" t="s">
        <v>6</v>
      </c>
      <c r="N8" s="160"/>
      <c r="O8" s="160"/>
      <c r="P8" s="160"/>
      <c r="Q8" s="160"/>
      <c r="R8" s="161" t="s">
        <v>7</v>
      </c>
      <c r="S8" s="162"/>
      <c r="T8" s="162"/>
      <c r="U8" s="162"/>
      <c r="V8" s="163"/>
      <c r="W8" s="164" t="s">
        <v>8</v>
      </c>
      <c r="X8" s="165"/>
      <c r="Y8" s="165"/>
      <c r="Z8" s="165"/>
      <c r="AA8" s="166"/>
      <c r="AB8" s="153" t="s">
        <v>9</v>
      </c>
      <c r="AC8" s="154"/>
      <c r="AD8" s="154"/>
      <c r="AE8" s="154"/>
      <c r="AF8" s="155"/>
    </row>
    <row r="9" spans="1:67" ht="21" customHeight="1" x14ac:dyDescent="0.25">
      <c r="C9" s="168" t="s">
        <v>10</v>
      </c>
      <c r="D9" s="170" t="s">
        <v>1857</v>
      </c>
      <c r="E9" s="170"/>
      <c r="F9" s="167" t="s">
        <v>1858</v>
      </c>
      <c r="G9" s="167"/>
      <c r="H9" s="168" t="s">
        <v>10</v>
      </c>
      <c r="I9" s="170" t="s">
        <v>1857</v>
      </c>
      <c r="J9" s="170"/>
      <c r="K9" s="167" t="s">
        <v>1858</v>
      </c>
      <c r="L9" s="167"/>
      <c r="M9" s="168" t="s">
        <v>10</v>
      </c>
      <c r="N9" s="170" t="s">
        <v>1857</v>
      </c>
      <c r="O9" s="170"/>
      <c r="P9" s="167" t="s">
        <v>1858</v>
      </c>
      <c r="Q9" s="167"/>
      <c r="R9" s="168" t="s">
        <v>10</v>
      </c>
      <c r="S9" s="170" t="s">
        <v>1857</v>
      </c>
      <c r="T9" s="170"/>
      <c r="U9" s="167" t="s">
        <v>1858</v>
      </c>
      <c r="V9" s="167"/>
      <c r="W9" s="18" t="s">
        <v>10</v>
      </c>
      <c r="X9" s="170" t="s">
        <v>1857</v>
      </c>
      <c r="Y9" s="170"/>
      <c r="Z9" s="167" t="s">
        <v>1858</v>
      </c>
      <c r="AA9" s="167"/>
      <c r="AB9" s="168" t="s">
        <v>10</v>
      </c>
      <c r="AC9" s="170" t="s">
        <v>1857</v>
      </c>
      <c r="AD9" s="170"/>
      <c r="AE9" s="167" t="s">
        <v>1858</v>
      </c>
      <c r="AF9" s="167"/>
      <c r="AG9" s="6"/>
      <c r="AH9" s="6"/>
      <c r="AI9" s="6"/>
    </row>
    <row r="10" spans="1:67" ht="22.5" x14ac:dyDescent="0.25">
      <c r="C10" s="169"/>
      <c r="D10" s="19" t="s">
        <v>11</v>
      </c>
      <c r="E10" s="19" t="s">
        <v>12</v>
      </c>
      <c r="F10" s="19" t="s">
        <v>13</v>
      </c>
      <c r="G10" s="19" t="s">
        <v>12</v>
      </c>
      <c r="H10" s="169"/>
      <c r="I10" s="19" t="s">
        <v>14</v>
      </c>
      <c r="J10" s="19" t="s">
        <v>15</v>
      </c>
      <c r="K10" s="19" t="s">
        <v>16</v>
      </c>
      <c r="L10" s="19" t="s">
        <v>15</v>
      </c>
      <c r="M10" s="169"/>
      <c r="N10" s="19" t="s">
        <v>16</v>
      </c>
      <c r="O10" s="19" t="s">
        <v>15</v>
      </c>
      <c r="P10" s="19" t="s">
        <v>16</v>
      </c>
      <c r="Q10" s="19" t="s">
        <v>15</v>
      </c>
      <c r="R10" s="169"/>
      <c r="S10" s="19" t="s">
        <v>16</v>
      </c>
      <c r="T10" s="19" t="s">
        <v>15</v>
      </c>
      <c r="U10" s="19" t="s">
        <v>16</v>
      </c>
      <c r="V10" s="19" t="s">
        <v>15</v>
      </c>
      <c r="W10" s="20"/>
      <c r="X10" s="21" t="s">
        <v>16</v>
      </c>
      <c r="Y10" s="21" t="s">
        <v>15</v>
      </c>
      <c r="Z10" s="21" t="s">
        <v>16</v>
      </c>
      <c r="AA10" s="21" t="s">
        <v>15</v>
      </c>
      <c r="AB10" s="169"/>
      <c r="AC10" s="19" t="s">
        <v>16</v>
      </c>
      <c r="AD10" s="19" t="s">
        <v>15</v>
      </c>
      <c r="AE10" s="19" t="s">
        <v>16</v>
      </c>
      <c r="AF10" s="19" t="s">
        <v>15</v>
      </c>
      <c r="AG10" s="6"/>
      <c r="AH10" s="6"/>
      <c r="AI10" s="6"/>
    </row>
    <row r="11" spans="1:67" ht="33.75" x14ac:dyDescent="0.25">
      <c r="C11" s="22" t="s">
        <v>17</v>
      </c>
      <c r="D11" s="22">
        <v>52</v>
      </c>
      <c r="E11" s="22">
        <v>2</v>
      </c>
      <c r="F11" s="22">
        <v>65</v>
      </c>
      <c r="G11" s="22">
        <v>3</v>
      </c>
      <c r="H11" s="22" t="s">
        <v>18</v>
      </c>
      <c r="I11" s="22">
        <v>21</v>
      </c>
      <c r="J11" s="22">
        <v>1</v>
      </c>
      <c r="K11" s="22">
        <v>30</v>
      </c>
      <c r="L11" s="22">
        <v>1</v>
      </c>
      <c r="M11" s="19" t="s">
        <v>19</v>
      </c>
      <c r="N11" s="22">
        <v>19</v>
      </c>
      <c r="O11" s="22">
        <v>1</v>
      </c>
      <c r="P11" s="22">
        <v>29</v>
      </c>
      <c r="Q11" s="22">
        <v>1</v>
      </c>
      <c r="R11" s="19" t="s">
        <v>20</v>
      </c>
      <c r="S11" s="23">
        <v>86</v>
      </c>
      <c r="T11" s="23">
        <v>3</v>
      </c>
      <c r="U11" s="23">
        <v>56</v>
      </c>
      <c r="V11" s="23">
        <v>2</v>
      </c>
      <c r="W11" s="21" t="s">
        <v>21</v>
      </c>
      <c r="X11" s="18">
        <v>0</v>
      </c>
      <c r="Y11" s="18">
        <v>0</v>
      </c>
      <c r="Z11" s="18">
        <v>28</v>
      </c>
      <c r="AA11" s="18">
        <v>1</v>
      </c>
      <c r="AB11" s="19" t="s">
        <v>20</v>
      </c>
      <c r="AC11" s="22">
        <v>26</v>
      </c>
      <c r="AD11" s="22">
        <v>1</v>
      </c>
      <c r="AE11" s="19">
        <v>28</v>
      </c>
      <c r="AF11" s="19">
        <v>1</v>
      </c>
      <c r="AG11" s="6"/>
      <c r="AH11" s="6"/>
      <c r="AI11" s="6"/>
    </row>
    <row r="12" spans="1:67" ht="22.5" x14ac:dyDescent="0.25">
      <c r="C12" s="22" t="s">
        <v>22</v>
      </c>
      <c r="D12" s="19">
        <v>46</v>
      </c>
      <c r="E12" s="19">
        <v>2</v>
      </c>
      <c r="F12" s="19">
        <v>51</v>
      </c>
      <c r="G12" s="19">
        <v>2</v>
      </c>
      <c r="H12" s="19" t="s">
        <v>23</v>
      </c>
      <c r="I12" s="19">
        <v>23</v>
      </c>
      <c r="J12" s="19">
        <v>1</v>
      </c>
      <c r="K12" s="19">
        <v>21</v>
      </c>
      <c r="L12" s="19">
        <v>1</v>
      </c>
      <c r="M12" s="19" t="s">
        <v>24</v>
      </c>
      <c r="N12" s="19">
        <v>23</v>
      </c>
      <c r="O12" s="19">
        <v>1</v>
      </c>
      <c r="P12" s="19">
        <v>19</v>
      </c>
      <c r="Q12" s="19">
        <v>1</v>
      </c>
      <c r="R12" s="19" t="s">
        <v>25</v>
      </c>
      <c r="S12" s="23">
        <v>80</v>
      </c>
      <c r="T12" s="19">
        <v>3</v>
      </c>
      <c r="U12" s="23">
        <v>86</v>
      </c>
      <c r="V12" s="19">
        <v>3</v>
      </c>
      <c r="W12" s="21" t="s">
        <v>26</v>
      </c>
      <c r="X12" s="18">
        <v>28</v>
      </c>
      <c r="Y12" s="18">
        <v>1</v>
      </c>
      <c r="Z12" s="18">
        <v>28</v>
      </c>
      <c r="AA12" s="18">
        <v>1</v>
      </c>
      <c r="AB12" s="19" t="s">
        <v>25</v>
      </c>
      <c r="AC12" s="19">
        <v>13</v>
      </c>
      <c r="AD12" s="19">
        <v>1</v>
      </c>
      <c r="AE12" s="19">
        <v>26</v>
      </c>
      <c r="AF12" s="19">
        <v>1</v>
      </c>
      <c r="AG12" s="6"/>
      <c r="AH12" s="6"/>
      <c r="AI12" s="6"/>
    </row>
    <row r="13" spans="1:67" ht="22.5" x14ac:dyDescent="0.25">
      <c r="C13" s="22" t="s">
        <v>27</v>
      </c>
      <c r="D13" s="19">
        <v>92</v>
      </c>
      <c r="E13" s="19">
        <v>4</v>
      </c>
      <c r="F13" s="19">
        <v>72</v>
      </c>
      <c r="G13" s="19">
        <v>3</v>
      </c>
      <c r="H13" s="19" t="s">
        <v>28</v>
      </c>
      <c r="I13" s="19">
        <v>23</v>
      </c>
      <c r="J13" s="19">
        <v>1</v>
      </c>
      <c r="K13" s="19">
        <v>23</v>
      </c>
      <c r="L13" s="19">
        <v>1</v>
      </c>
      <c r="M13" s="19" t="s">
        <v>29</v>
      </c>
      <c r="N13" s="19">
        <v>37</v>
      </c>
      <c r="O13" s="19">
        <v>2</v>
      </c>
      <c r="P13" s="19">
        <v>22</v>
      </c>
      <c r="Q13" s="19">
        <v>1</v>
      </c>
      <c r="R13" s="19" t="s">
        <v>26</v>
      </c>
      <c r="S13" s="23">
        <v>104</v>
      </c>
      <c r="T13" s="19">
        <v>4</v>
      </c>
      <c r="U13" s="23">
        <v>80</v>
      </c>
      <c r="V13" s="19">
        <v>3</v>
      </c>
      <c r="W13" s="21" t="s">
        <v>30</v>
      </c>
      <c r="X13" s="21">
        <v>25</v>
      </c>
      <c r="Y13" s="21">
        <v>1</v>
      </c>
      <c r="Z13" s="21">
        <v>28</v>
      </c>
      <c r="AA13" s="21">
        <v>1</v>
      </c>
      <c r="AB13" s="19" t="s">
        <v>26</v>
      </c>
      <c r="AC13" s="19">
        <v>0</v>
      </c>
      <c r="AD13" s="19">
        <v>0</v>
      </c>
      <c r="AE13" s="19">
        <v>13</v>
      </c>
      <c r="AF13" s="19">
        <v>1</v>
      </c>
      <c r="AG13" s="6"/>
      <c r="AH13" s="6"/>
      <c r="AI13" s="6"/>
    </row>
    <row r="14" spans="1:67" ht="22.5" x14ac:dyDescent="0.25">
      <c r="C14" s="22" t="s">
        <v>31</v>
      </c>
      <c r="D14" s="19">
        <v>27</v>
      </c>
      <c r="E14" s="19">
        <v>2</v>
      </c>
      <c r="F14" s="19">
        <v>27</v>
      </c>
      <c r="G14" s="19">
        <v>2</v>
      </c>
      <c r="H14" s="19" t="s">
        <v>32</v>
      </c>
      <c r="I14" s="19">
        <v>42</v>
      </c>
      <c r="J14" s="19">
        <v>2</v>
      </c>
      <c r="K14" s="19">
        <v>23</v>
      </c>
      <c r="L14" s="19">
        <v>1</v>
      </c>
      <c r="M14" s="19" t="s">
        <v>33</v>
      </c>
      <c r="N14" s="19">
        <v>0</v>
      </c>
      <c r="O14" s="19">
        <v>0</v>
      </c>
      <c r="P14" s="19">
        <v>37</v>
      </c>
      <c r="Q14" s="19">
        <v>2</v>
      </c>
      <c r="R14" s="19" t="s">
        <v>30</v>
      </c>
      <c r="S14" s="23">
        <v>99</v>
      </c>
      <c r="T14" s="19">
        <v>4</v>
      </c>
      <c r="U14" s="23">
        <v>104</v>
      </c>
      <c r="V14" s="19">
        <v>4</v>
      </c>
      <c r="W14" s="21" t="s">
        <v>34</v>
      </c>
      <c r="X14" s="21">
        <v>24</v>
      </c>
      <c r="Y14" s="21">
        <v>1</v>
      </c>
      <c r="Z14" s="21">
        <v>25</v>
      </c>
      <c r="AA14" s="21">
        <v>1</v>
      </c>
      <c r="AB14" s="19"/>
      <c r="AC14" s="19"/>
      <c r="AD14" s="19"/>
      <c r="AE14" s="19"/>
      <c r="AF14" s="19"/>
      <c r="AG14" s="6"/>
      <c r="AH14" s="6"/>
      <c r="AI14" s="6"/>
    </row>
    <row r="15" spans="1:67" x14ac:dyDescent="0.25">
      <c r="C15" s="19"/>
      <c r="D15" s="19"/>
      <c r="E15" s="19"/>
      <c r="F15" s="19"/>
      <c r="G15" s="19"/>
      <c r="H15" s="19" t="s">
        <v>35</v>
      </c>
      <c r="I15" s="19">
        <v>29</v>
      </c>
      <c r="J15" s="19">
        <v>1</v>
      </c>
      <c r="K15" s="19">
        <v>44</v>
      </c>
      <c r="L15" s="19">
        <v>2</v>
      </c>
      <c r="M15" s="6"/>
      <c r="N15" s="19"/>
      <c r="O15" s="19"/>
      <c r="P15" s="19"/>
      <c r="Q15" s="19"/>
      <c r="R15" s="6"/>
      <c r="S15" s="19"/>
      <c r="T15" s="19"/>
      <c r="U15" s="24"/>
      <c r="V15" s="19"/>
      <c r="W15" s="21"/>
      <c r="X15" s="21"/>
      <c r="Y15" s="21"/>
      <c r="Z15" s="21"/>
      <c r="AA15" s="21"/>
      <c r="AB15" s="19"/>
      <c r="AC15" s="19"/>
      <c r="AD15" s="19"/>
      <c r="AE15" s="19"/>
      <c r="AF15" s="19"/>
      <c r="AG15" s="6"/>
      <c r="AH15" s="6"/>
      <c r="AI15" s="6"/>
    </row>
    <row r="16" spans="1:67" x14ac:dyDescent="0.25">
      <c r="C16" s="25" t="s">
        <v>36</v>
      </c>
      <c r="D16" s="25">
        <f>SUM(D11:D15)</f>
        <v>217</v>
      </c>
      <c r="E16" s="25">
        <f>SUM(E11:E15)</f>
        <v>10</v>
      </c>
      <c r="F16" s="25">
        <f>SUM(F11:F15)</f>
        <v>215</v>
      </c>
      <c r="G16" s="25">
        <f>SUM(G11:G15)</f>
        <v>10</v>
      </c>
      <c r="H16" s="25" t="s">
        <v>36</v>
      </c>
      <c r="I16" s="25">
        <f>SUM(I11:I15)</f>
        <v>138</v>
      </c>
      <c r="J16" s="25">
        <f>SUM(J11:J15)</f>
        <v>6</v>
      </c>
      <c r="K16" s="25">
        <f>SUM(K11:K15)</f>
        <v>141</v>
      </c>
      <c r="L16" s="25">
        <f>SUM(L11:L15)</f>
        <v>6</v>
      </c>
      <c r="M16" s="25" t="s">
        <v>36</v>
      </c>
      <c r="N16" s="25">
        <f>SUM(N11:N15)</f>
        <v>79</v>
      </c>
      <c r="O16" s="25">
        <f>SUM(O11:O15)</f>
        <v>4</v>
      </c>
      <c r="P16" s="25">
        <f>SUM(P11:P15)</f>
        <v>107</v>
      </c>
      <c r="Q16" s="25">
        <f>SUM(Q11:Q15)</f>
        <v>5</v>
      </c>
      <c r="R16" s="25" t="s">
        <v>36</v>
      </c>
      <c r="S16" s="25">
        <f>SUM(S11:S15)</f>
        <v>369</v>
      </c>
      <c r="T16" s="25">
        <f>SUM(T11:T15)</f>
        <v>14</v>
      </c>
      <c r="U16" s="25">
        <f>SUM(U11:U15)</f>
        <v>326</v>
      </c>
      <c r="V16" s="25">
        <f>SUM(V11:V15)</f>
        <v>12</v>
      </c>
      <c r="W16" s="26" t="s">
        <v>36</v>
      </c>
      <c r="X16" s="26">
        <f>SUM(X11:X15)</f>
        <v>77</v>
      </c>
      <c r="Y16" s="26">
        <f>SUM(Y11:Y15)</f>
        <v>3</v>
      </c>
      <c r="Z16" s="26">
        <f>SUM(Z11:Z15)</f>
        <v>109</v>
      </c>
      <c r="AA16" s="26">
        <f>SUM(AA11:AA15)</f>
        <v>4</v>
      </c>
      <c r="AB16" s="25" t="s">
        <v>36</v>
      </c>
      <c r="AC16" s="25">
        <f>SUM(AC11:AC15)</f>
        <v>39</v>
      </c>
      <c r="AD16" s="25">
        <f>SUM(AD11:AD15)</f>
        <v>2</v>
      </c>
      <c r="AE16" s="25">
        <f>SUM(AE11:AE15)</f>
        <v>67</v>
      </c>
      <c r="AF16" s="25">
        <f>SUM(AF11:AF15)</f>
        <v>3</v>
      </c>
      <c r="AG16" s="6"/>
      <c r="AH16" s="6"/>
      <c r="AI16" s="6"/>
    </row>
    <row r="17" spans="1:67" x14ac:dyDescent="0.25">
      <c r="Z17" s="4"/>
      <c r="AA17" s="4"/>
      <c r="AB17" s="4"/>
      <c r="AE17" s="6"/>
      <c r="AF17" s="6"/>
      <c r="AG17" s="6"/>
      <c r="AH17" s="6"/>
      <c r="AI17" s="6"/>
    </row>
    <row r="18" spans="1:67" x14ac:dyDescent="0.25">
      <c r="Z18" s="4"/>
      <c r="AA18" s="4"/>
      <c r="AB18" s="4"/>
    </row>
    <row r="19" spans="1:67" s="1" customFormat="1" ht="15.75" customHeight="1" x14ac:dyDescent="0.25">
      <c r="A19" s="171" t="s">
        <v>37</v>
      </c>
      <c r="B19" s="23" t="s">
        <v>38</v>
      </c>
      <c r="C19" s="172" t="s">
        <v>39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5" t="s">
        <v>40</v>
      </c>
      <c r="P19" s="176"/>
      <c r="Q19" s="176"/>
      <c r="R19" s="176"/>
      <c r="S19" s="176"/>
      <c r="T19" s="176"/>
      <c r="U19" s="176"/>
      <c r="V19" s="176"/>
      <c r="W19" s="176"/>
      <c r="X19" s="176"/>
      <c r="Y19" s="177" t="s">
        <v>41</v>
      </c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9"/>
      <c r="BE19" s="175" t="s">
        <v>42</v>
      </c>
      <c r="BF19" s="176"/>
      <c r="BG19" s="176"/>
      <c r="BH19" s="176"/>
      <c r="BI19" s="176"/>
      <c r="BJ19" s="180"/>
      <c r="BK19" s="168" t="s">
        <v>43</v>
      </c>
      <c r="BL19" s="177" t="s">
        <v>44</v>
      </c>
      <c r="BM19" s="178"/>
      <c r="BN19" s="179"/>
      <c r="BO19" s="171" t="s">
        <v>45</v>
      </c>
    </row>
    <row r="20" spans="1:67" s="1" customFormat="1" ht="24.75" customHeight="1" x14ac:dyDescent="0.25">
      <c r="A20" s="171"/>
      <c r="B20" s="171" t="s">
        <v>46</v>
      </c>
      <c r="C20" s="171" t="s">
        <v>47</v>
      </c>
      <c r="D20" s="171"/>
      <c r="E20" s="171" t="s">
        <v>48</v>
      </c>
      <c r="F20" s="171"/>
      <c r="G20" s="171" t="s">
        <v>49</v>
      </c>
      <c r="H20" s="171"/>
      <c r="I20" s="171" t="s">
        <v>50</v>
      </c>
      <c r="J20" s="171"/>
      <c r="K20" s="171" t="s">
        <v>51</v>
      </c>
      <c r="L20" s="171"/>
      <c r="M20" s="171" t="s">
        <v>52</v>
      </c>
      <c r="N20" s="171"/>
      <c r="O20" s="171" t="s">
        <v>53</v>
      </c>
      <c r="P20" s="171"/>
      <c r="Q20" s="171" t="s">
        <v>54</v>
      </c>
      <c r="R20" s="171"/>
      <c r="S20" s="171" t="s">
        <v>55</v>
      </c>
      <c r="T20" s="171"/>
      <c r="U20" s="171" t="s">
        <v>56</v>
      </c>
      <c r="V20" s="171"/>
      <c r="W20" s="171" t="s">
        <v>57</v>
      </c>
      <c r="X20" s="171"/>
      <c r="Y20" s="171" t="s">
        <v>58</v>
      </c>
      <c r="Z20" s="171"/>
      <c r="AA20" s="171" t="s">
        <v>59</v>
      </c>
      <c r="AB20" s="171"/>
      <c r="AC20" s="171" t="s">
        <v>60</v>
      </c>
      <c r="AD20" s="171"/>
      <c r="AE20" s="171" t="s">
        <v>61</v>
      </c>
      <c r="AF20" s="171"/>
      <c r="AG20" s="171" t="s">
        <v>62</v>
      </c>
      <c r="AH20" s="171"/>
      <c r="AI20" s="171" t="s">
        <v>63</v>
      </c>
      <c r="AJ20" s="171"/>
      <c r="AK20" s="171" t="s">
        <v>64</v>
      </c>
      <c r="AL20" s="171"/>
      <c r="AM20" s="171" t="s">
        <v>65</v>
      </c>
      <c r="AN20" s="171"/>
      <c r="AO20" s="171" t="s">
        <v>66</v>
      </c>
      <c r="AP20" s="171"/>
      <c r="AQ20" s="171" t="s">
        <v>67</v>
      </c>
      <c r="AR20" s="171"/>
      <c r="AS20" s="171" t="s">
        <v>68</v>
      </c>
      <c r="AT20" s="171"/>
      <c r="AU20" s="171" t="s">
        <v>69</v>
      </c>
      <c r="AV20" s="171"/>
      <c r="AW20" s="171" t="s">
        <v>70</v>
      </c>
      <c r="AX20" s="171"/>
      <c r="AY20" s="171" t="s">
        <v>71</v>
      </c>
      <c r="AZ20" s="171"/>
      <c r="BA20" s="171" t="s">
        <v>72</v>
      </c>
      <c r="BB20" s="171"/>
      <c r="BC20" s="171" t="s">
        <v>73</v>
      </c>
      <c r="BD20" s="171"/>
      <c r="BE20" s="171" t="s">
        <v>74</v>
      </c>
      <c r="BF20" s="171"/>
      <c r="BG20" s="171" t="s">
        <v>75</v>
      </c>
      <c r="BH20" s="171"/>
      <c r="BI20" s="171" t="s">
        <v>76</v>
      </c>
      <c r="BJ20" s="171"/>
      <c r="BK20" s="181"/>
      <c r="BL20" s="168" t="s">
        <v>77</v>
      </c>
      <c r="BM20" s="171" t="s">
        <v>78</v>
      </c>
      <c r="BN20" s="168" t="s">
        <v>79</v>
      </c>
      <c r="BO20" s="171"/>
    </row>
    <row r="21" spans="1:67" s="1" customFormat="1" x14ac:dyDescent="0.2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81"/>
      <c r="BL21" s="181"/>
      <c r="BM21" s="171"/>
      <c r="BN21" s="181"/>
      <c r="BO21" s="171"/>
    </row>
    <row r="22" spans="1:67" s="1" customFormat="1" ht="27" customHeight="1" x14ac:dyDescent="0.25">
      <c r="A22" s="171"/>
      <c r="B22" s="171"/>
      <c r="C22" s="171" t="s">
        <v>80</v>
      </c>
      <c r="D22" s="171"/>
      <c r="E22" s="171" t="s">
        <v>80</v>
      </c>
      <c r="F22" s="171"/>
      <c r="G22" s="171" t="s">
        <v>80</v>
      </c>
      <c r="H22" s="171"/>
      <c r="I22" s="171" t="s">
        <v>80</v>
      </c>
      <c r="J22" s="171"/>
      <c r="K22" s="171" t="s">
        <v>80</v>
      </c>
      <c r="L22" s="171"/>
      <c r="M22" s="171" t="s">
        <v>80</v>
      </c>
      <c r="N22" s="171"/>
      <c r="O22" s="171" t="s">
        <v>80</v>
      </c>
      <c r="P22" s="171"/>
      <c r="Q22" s="171" t="s">
        <v>80</v>
      </c>
      <c r="R22" s="171"/>
      <c r="S22" s="171" t="s">
        <v>80</v>
      </c>
      <c r="T22" s="171"/>
      <c r="U22" s="171" t="s">
        <v>80</v>
      </c>
      <c r="V22" s="171"/>
      <c r="W22" s="171" t="s">
        <v>80</v>
      </c>
      <c r="X22" s="171"/>
      <c r="Y22" s="171" t="s">
        <v>80</v>
      </c>
      <c r="Z22" s="171"/>
      <c r="AA22" s="171" t="s">
        <v>80</v>
      </c>
      <c r="AB22" s="171"/>
      <c r="AC22" s="171" t="s">
        <v>80</v>
      </c>
      <c r="AD22" s="171"/>
      <c r="AE22" s="171" t="s">
        <v>80</v>
      </c>
      <c r="AF22" s="171"/>
      <c r="AG22" s="171" t="s">
        <v>80</v>
      </c>
      <c r="AH22" s="171"/>
      <c r="AI22" s="171" t="s">
        <v>80</v>
      </c>
      <c r="AJ22" s="171"/>
      <c r="AK22" s="171" t="s">
        <v>80</v>
      </c>
      <c r="AL22" s="171"/>
      <c r="AM22" s="171" t="s">
        <v>80</v>
      </c>
      <c r="AN22" s="171"/>
      <c r="AO22" s="171" t="s">
        <v>80</v>
      </c>
      <c r="AP22" s="171"/>
      <c r="AQ22" s="171" t="s">
        <v>80</v>
      </c>
      <c r="AR22" s="171"/>
      <c r="AS22" s="171" t="s">
        <v>80</v>
      </c>
      <c r="AT22" s="171"/>
      <c r="AU22" s="171" t="s">
        <v>80</v>
      </c>
      <c r="AV22" s="171"/>
      <c r="AW22" s="171" t="s">
        <v>80</v>
      </c>
      <c r="AX22" s="171"/>
      <c r="AY22" s="171" t="s">
        <v>80</v>
      </c>
      <c r="AZ22" s="171"/>
      <c r="BA22" s="171" t="s">
        <v>80</v>
      </c>
      <c r="BB22" s="171"/>
      <c r="BC22" s="171" t="s">
        <v>80</v>
      </c>
      <c r="BD22" s="171"/>
      <c r="BE22" s="171" t="s">
        <v>80</v>
      </c>
      <c r="BF22" s="171"/>
      <c r="BG22" s="171" t="s">
        <v>80</v>
      </c>
      <c r="BH22" s="171"/>
      <c r="BI22" s="171" t="s">
        <v>80</v>
      </c>
      <c r="BJ22" s="171"/>
      <c r="BK22" s="181"/>
      <c r="BL22" s="181"/>
      <c r="BM22" s="171"/>
      <c r="BN22" s="181"/>
      <c r="BO22" s="171"/>
    </row>
    <row r="23" spans="1:67" s="1" customFormat="1" ht="21" customHeight="1" x14ac:dyDescent="0.25">
      <c r="A23" s="171"/>
      <c r="B23" s="171"/>
      <c r="C23" s="19" t="s">
        <v>77</v>
      </c>
      <c r="D23" s="19" t="s">
        <v>78</v>
      </c>
      <c r="E23" s="19" t="s">
        <v>77</v>
      </c>
      <c r="F23" s="19" t="s">
        <v>78</v>
      </c>
      <c r="G23" s="19" t="s">
        <v>77</v>
      </c>
      <c r="H23" s="19" t="s">
        <v>78</v>
      </c>
      <c r="I23" s="19" t="s">
        <v>77</v>
      </c>
      <c r="J23" s="19" t="s">
        <v>78</v>
      </c>
      <c r="K23" s="19" t="s">
        <v>77</v>
      </c>
      <c r="L23" s="19" t="s">
        <v>78</v>
      </c>
      <c r="M23" s="19" t="s">
        <v>77</v>
      </c>
      <c r="N23" s="19" t="s">
        <v>78</v>
      </c>
      <c r="O23" s="19" t="s">
        <v>77</v>
      </c>
      <c r="P23" s="19" t="s">
        <v>78</v>
      </c>
      <c r="Q23" s="19" t="s">
        <v>77</v>
      </c>
      <c r="R23" s="19" t="s">
        <v>78</v>
      </c>
      <c r="S23" s="19" t="s">
        <v>77</v>
      </c>
      <c r="T23" s="19" t="s">
        <v>78</v>
      </c>
      <c r="U23" s="19" t="s">
        <v>77</v>
      </c>
      <c r="V23" s="19" t="s">
        <v>78</v>
      </c>
      <c r="W23" s="19" t="s">
        <v>77</v>
      </c>
      <c r="X23" s="19" t="s">
        <v>78</v>
      </c>
      <c r="Y23" s="21" t="s">
        <v>77</v>
      </c>
      <c r="Z23" s="19" t="s">
        <v>79</v>
      </c>
      <c r="AA23" s="19" t="s">
        <v>77</v>
      </c>
      <c r="AB23" s="19" t="s">
        <v>79</v>
      </c>
      <c r="AC23" s="19" t="s">
        <v>77</v>
      </c>
      <c r="AD23" s="19" t="s">
        <v>79</v>
      </c>
      <c r="AE23" s="19" t="s">
        <v>77</v>
      </c>
      <c r="AF23" s="19" t="s">
        <v>79</v>
      </c>
      <c r="AG23" s="19" t="s">
        <v>77</v>
      </c>
      <c r="AH23" s="19" t="s">
        <v>79</v>
      </c>
      <c r="AI23" s="19" t="s">
        <v>77</v>
      </c>
      <c r="AJ23" s="19" t="s">
        <v>79</v>
      </c>
      <c r="AK23" s="19" t="s">
        <v>77</v>
      </c>
      <c r="AL23" s="19" t="s">
        <v>79</v>
      </c>
      <c r="AM23" s="19" t="s">
        <v>77</v>
      </c>
      <c r="AN23" s="19" t="s">
        <v>79</v>
      </c>
      <c r="AO23" s="19" t="s">
        <v>77</v>
      </c>
      <c r="AP23" s="19" t="s">
        <v>79</v>
      </c>
      <c r="AQ23" s="19" t="s">
        <v>77</v>
      </c>
      <c r="AR23" s="19" t="s">
        <v>79</v>
      </c>
      <c r="AS23" s="19" t="s">
        <v>77</v>
      </c>
      <c r="AT23" s="19" t="s">
        <v>79</v>
      </c>
      <c r="AU23" s="19" t="s">
        <v>77</v>
      </c>
      <c r="AV23" s="19" t="s">
        <v>79</v>
      </c>
      <c r="AW23" s="19" t="s">
        <v>77</v>
      </c>
      <c r="AX23" s="19" t="s">
        <v>79</v>
      </c>
      <c r="AY23" s="19" t="s">
        <v>77</v>
      </c>
      <c r="AZ23" s="19" t="s">
        <v>79</v>
      </c>
      <c r="BA23" s="19" t="s">
        <v>77</v>
      </c>
      <c r="BB23" s="19" t="s">
        <v>79</v>
      </c>
      <c r="BC23" s="19" t="s">
        <v>77</v>
      </c>
      <c r="BD23" s="19" t="s">
        <v>79</v>
      </c>
      <c r="BE23" s="19" t="s">
        <v>77</v>
      </c>
      <c r="BF23" s="19" t="s">
        <v>79</v>
      </c>
      <c r="BG23" s="19" t="s">
        <v>77</v>
      </c>
      <c r="BH23" s="19" t="s">
        <v>79</v>
      </c>
      <c r="BI23" s="19" t="s">
        <v>77</v>
      </c>
      <c r="BJ23" s="19" t="s">
        <v>79</v>
      </c>
      <c r="BK23" s="169"/>
      <c r="BL23" s="169"/>
      <c r="BM23" s="171"/>
      <c r="BN23" s="169"/>
      <c r="BO23" s="171"/>
    </row>
    <row r="24" spans="1:67" s="1" customFormat="1" x14ac:dyDescent="0.25">
      <c r="A24" s="27">
        <v>0</v>
      </c>
      <c r="B24" s="27">
        <v>1</v>
      </c>
      <c r="C24" s="27">
        <v>2</v>
      </c>
      <c r="D24" s="27">
        <v>3</v>
      </c>
      <c r="E24" s="27">
        <v>4</v>
      </c>
      <c r="F24" s="27">
        <v>5</v>
      </c>
      <c r="G24" s="27">
        <v>6</v>
      </c>
      <c r="H24" s="27">
        <v>7</v>
      </c>
      <c r="I24" s="27">
        <v>8</v>
      </c>
      <c r="J24" s="27">
        <v>9</v>
      </c>
      <c r="K24" s="27">
        <v>10</v>
      </c>
      <c r="L24" s="27">
        <v>11</v>
      </c>
      <c r="M24" s="27">
        <v>12</v>
      </c>
      <c r="N24" s="27">
        <v>13</v>
      </c>
      <c r="O24" s="27">
        <v>14</v>
      </c>
      <c r="P24" s="27">
        <v>15</v>
      </c>
      <c r="Q24" s="27">
        <v>16</v>
      </c>
      <c r="R24" s="27">
        <v>17</v>
      </c>
      <c r="S24" s="27">
        <v>18</v>
      </c>
      <c r="T24" s="27">
        <v>19</v>
      </c>
      <c r="U24" s="27">
        <v>18</v>
      </c>
      <c r="V24" s="27">
        <v>19</v>
      </c>
      <c r="W24" s="27">
        <v>20</v>
      </c>
      <c r="X24" s="27">
        <v>21</v>
      </c>
      <c r="Y24" s="26">
        <v>22</v>
      </c>
      <c r="Z24" s="27">
        <v>23</v>
      </c>
      <c r="AA24" s="27">
        <v>24</v>
      </c>
      <c r="AB24" s="27">
        <v>25</v>
      </c>
      <c r="AC24" s="27">
        <v>28</v>
      </c>
      <c r="AD24" s="27">
        <v>29</v>
      </c>
      <c r="AE24" s="27">
        <v>30</v>
      </c>
      <c r="AF24" s="27">
        <v>31</v>
      </c>
      <c r="AG24" s="27">
        <v>32</v>
      </c>
      <c r="AH24" s="27">
        <v>33</v>
      </c>
      <c r="AI24" s="27">
        <v>34</v>
      </c>
      <c r="AJ24" s="27">
        <v>35</v>
      </c>
      <c r="AK24" s="27">
        <v>36</v>
      </c>
      <c r="AL24" s="27">
        <v>37</v>
      </c>
      <c r="AM24" s="27">
        <v>38</v>
      </c>
      <c r="AN24" s="27">
        <v>39</v>
      </c>
      <c r="AO24" s="27">
        <v>42</v>
      </c>
      <c r="AP24" s="27">
        <v>43</v>
      </c>
      <c r="AQ24" s="27">
        <v>44</v>
      </c>
      <c r="AR24" s="27">
        <v>45</v>
      </c>
      <c r="AS24" s="27">
        <v>46</v>
      </c>
      <c r="AT24" s="27">
        <v>47</v>
      </c>
      <c r="AU24" s="27">
        <v>48</v>
      </c>
      <c r="AV24" s="27">
        <v>49</v>
      </c>
      <c r="AW24" s="27">
        <v>26</v>
      </c>
      <c r="AX24" s="27">
        <v>27</v>
      </c>
      <c r="AY24" s="27">
        <v>50</v>
      </c>
      <c r="AZ24" s="27">
        <v>51</v>
      </c>
      <c r="BA24" s="27">
        <v>52</v>
      </c>
      <c r="BB24" s="27">
        <v>53</v>
      </c>
      <c r="BC24" s="27">
        <v>54</v>
      </c>
      <c r="BD24" s="27">
        <v>55</v>
      </c>
      <c r="BE24" s="27">
        <v>56</v>
      </c>
      <c r="BF24" s="27">
        <v>57</v>
      </c>
      <c r="BG24" s="27">
        <v>58</v>
      </c>
      <c r="BH24" s="27">
        <v>59</v>
      </c>
      <c r="BI24" s="27">
        <v>58</v>
      </c>
      <c r="BJ24" s="27">
        <v>59</v>
      </c>
      <c r="BK24" s="27">
        <v>60</v>
      </c>
      <c r="BL24" s="27">
        <v>61</v>
      </c>
      <c r="BM24" s="27">
        <v>62</v>
      </c>
      <c r="BN24" s="27">
        <v>63</v>
      </c>
      <c r="BO24" s="27">
        <v>64</v>
      </c>
    </row>
    <row r="25" spans="1:67" s="1" customFormat="1" x14ac:dyDescent="0.25">
      <c r="A25" s="25">
        <v>1</v>
      </c>
      <c r="B25" s="28" t="s">
        <v>81</v>
      </c>
      <c r="C25" s="29">
        <v>15</v>
      </c>
      <c r="D25" s="29">
        <v>0</v>
      </c>
      <c r="E25" s="29">
        <v>16</v>
      </c>
      <c r="F25" s="29">
        <v>0</v>
      </c>
      <c r="G25" s="29">
        <v>16</v>
      </c>
      <c r="H25" s="29">
        <v>0</v>
      </c>
      <c r="I25" s="29">
        <v>15</v>
      </c>
      <c r="J25" s="29">
        <v>0</v>
      </c>
      <c r="K25" s="29">
        <v>16</v>
      </c>
      <c r="L25" s="29">
        <v>0</v>
      </c>
      <c r="M25" s="29">
        <v>16</v>
      </c>
      <c r="N25" s="2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21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30">
        <f t="shared" ref="BK25:BK44" si="0">SUM(C25:BJ25)</f>
        <v>94</v>
      </c>
      <c r="BL25" s="30">
        <f>SUM(C25,E25,G25, I25, K25, M25, O25,S25,Q25,U25,W25,Y25,AA25,AC25,AE25,AG25,AI25,AK25,AM25,AO25,AQ25,AS25,AU25,AY25,BA25,BC25,BE25,BG25, BI25)</f>
        <v>94</v>
      </c>
      <c r="BM25" s="30">
        <f>SUM(D25,F25,H25,J25,L25,N25,P25,R25,V25,X25)</f>
        <v>0</v>
      </c>
      <c r="BN25" s="30">
        <f>SUM(Z25,AB25,AD25,AH25,AJ25,AL25,AN25,AP25,AR25,AT25,AV25,AZ25,BB25,BD25,BF25,BH25,BJ25)</f>
        <v>0</v>
      </c>
      <c r="BO25" s="30">
        <v>10</v>
      </c>
    </row>
    <row r="26" spans="1:67" s="1" customFormat="1" x14ac:dyDescent="0.25">
      <c r="A26" s="25">
        <v>2</v>
      </c>
      <c r="B26" s="28" t="s">
        <v>82</v>
      </c>
      <c r="C26" s="29">
        <f t="shared" ref="C26:BJ26" si="1">SUM(C27:C31)</f>
        <v>0.97</v>
      </c>
      <c r="D26" s="29">
        <f t="shared" si="1"/>
        <v>0</v>
      </c>
      <c r="E26" s="29">
        <f t="shared" si="1"/>
        <v>0.97</v>
      </c>
      <c r="F26" s="29">
        <f t="shared" si="1"/>
        <v>0</v>
      </c>
      <c r="G26" s="29">
        <f t="shared" si="1"/>
        <v>0.97</v>
      </c>
      <c r="H26" s="29">
        <f t="shared" si="1"/>
        <v>0</v>
      </c>
      <c r="I26" s="29">
        <f t="shared" si="1"/>
        <v>1.94</v>
      </c>
      <c r="J26" s="29">
        <f t="shared" si="1"/>
        <v>0</v>
      </c>
      <c r="K26" s="29">
        <f t="shared" si="1"/>
        <v>1.94</v>
      </c>
      <c r="L26" s="29">
        <f t="shared" si="1"/>
        <v>0</v>
      </c>
      <c r="M26" s="29">
        <f t="shared" si="1"/>
        <v>1.94</v>
      </c>
      <c r="N26" s="29">
        <f t="shared" si="1"/>
        <v>0</v>
      </c>
      <c r="O26" s="29">
        <f t="shared" si="1"/>
        <v>8</v>
      </c>
      <c r="P26" s="29">
        <f t="shared" si="1"/>
        <v>1</v>
      </c>
      <c r="Q26" s="29">
        <f t="shared" si="1"/>
        <v>8</v>
      </c>
      <c r="R26" s="29">
        <f t="shared" si="1"/>
        <v>2</v>
      </c>
      <c r="S26" s="29">
        <f t="shared" si="1"/>
        <v>9</v>
      </c>
      <c r="T26" s="29">
        <f t="shared" si="1"/>
        <v>0</v>
      </c>
      <c r="U26" s="29">
        <f t="shared" si="1"/>
        <v>9</v>
      </c>
      <c r="V26" s="29">
        <f t="shared" si="1"/>
        <v>2</v>
      </c>
      <c r="W26" s="29">
        <f t="shared" si="1"/>
        <v>9</v>
      </c>
      <c r="X26" s="29">
        <f t="shared" si="1"/>
        <v>0</v>
      </c>
      <c r="Y26" s="31">
        <f t="shared" si="1"/>
        <v>7.4200000000000008</v>
      </c>
      <c r="Z26" s="29">
        <f t="shared" si="1"/>
        <v>0</v>
      </c>
      <c r="AA26" s="29">
        <f t="shared" si="1"/>
        <v>7.4200000000000008</v>
      </c>
      <c r="AB26" s="29">
        <f t="shared" si="1"/>
        <v>0</v>
      </c>
      <c r="AC26" s="29">
        <f t="shared" si="1"/>
        <v>6.1800000000000006</v>
      </c>
      <c r="AD26" s="29">
        <f t="shared" si="1"/>
        <v>0</v>
      </c>
      <c r="AE26" s="29">
        <f t="shared" si="1"/>
        <v>6.1800000000000006</v>
      </c>
      <c r="AF26" s="29">
        <f t="shared" si="1"/>
        <v>0</v>
      </c>
      <c r="AG26" s="29">
        <f t="shared" si="1"/>
        <v>6.1800000000000006</v>
      </c>
      <c r="AH26" s="29">
        <f t="shared" si="1"/>
        <v>0</v>
      </c>
      <c r="AI26" s="29">
        <f t="shared" si="1"/>
        <v>5.8199999999999994</v>
      </c>
      <c r="AJ26" s="29">
        <f t="shared" si="1"/>
        <v>0.97</v>
      </c>
      <c r="AK26" s="29">
        <f t="shared" si="1"/>
        <v>5.8199999999999994</v>
      </c>
      <c r="AL26" s="29">
        <f t="shared" si="1"/>
        <v>0.97</v>
      </c>
      <c r="AM26" s="29">
        <f t="shared" si="1"/>
        <v>5.8199999999999994</v>
      </c>
      <c r="AN26" s="29">
        <f t="shared" si="1"/>
        <v>0.97</v>
      </c>
      <c r="AO26" s="29">
        <f t="shared" si="1"/>
        <v>5.46</v>
      </c>
      <c r="AP26" s="29">
        <f t="shared" si="1"/>
        <v>0.91</v>
      </c>
      <c r="AQ26" s="29">
        <f t="shared" si="1"/>
        <v>5.46</v>
      </c>
      <c r="AR26" s="29">
        <f t="shared" si="1"/>
        <v>0.91</v>
      </c>
      <c r="AS26" s="29">
        <f t="shared" si="1"/>
        <v>5.46</v>
      </c>
      <c r="AT26" s="29">
        <f t="shared" si="1"/>
        <v>0.91</v>
      </c>
      <c r="AU26" s="29">
        <f t="shared" si="1"/>
        <v>5.46</v>
      </c>
      <c r="AV26" s="29">
        <f t="shared" si="1"/>
        <v>0.91</v>
      </c>
      <c r="AW26" s="29">
        <f t="shared" si="1"/>
        <v>7.4200000000000008</v>
      </c>
      <c r="AX26" s="29">
        <f t="shared" si="1"/>
        <v>0</v>
      </c>
      <c r="AY26" s="29">
        <f t="shared" si="1"/>
        <v>4.6999999999999993</v>
      </c>
      <c r="AZ26" s="29">
        <f t="shared" si="1"/>
        <v>0</v>
      </c>
      <c r="BA26" s="29">
        <f t="shared" si="1"/>
        <v>4.8499999999999996</v>
      </c>
      <c r="BB26" s="29">
        <f t="shared" si="1"/>
        <v>0</v>
      </c>
      <c r="BC26" s="29">
        <f t="shared" si="1"/>
        <v>3.64</v>
      </c>
      <c r="BD26" s="29">
        <f t="shared" si="1"/>
        <v>0</v>
      </c>
      <c r="BE26" s="29">
        <f t="shared" si="1"/>
        <v>4</v>
      </c>
      <c r="BF26" s="29">
        <f t="shared" si="1"/>
        <v>0</v>
      </c>
      <c r="BG26" s="29">
        <f t="shared" si="1"/>
        <v>3.76</v>
      </c>
      <c r="BH26" s="29">
        <f t="shared" si="1"/>
        <v>0</v>
      </c>
      <c r="BI26" s="29">
        <f t="shared" si="1"/>
        <v>4.4000000000000004</v>
      </c>
      <c r="BJ26" s="29">
        <f t="shared" si="1"/>
        <v>0</v>
      </c>
      <c r="BK26" s="30">
        <f t="shared" si="0"/>
        <v>168.72999999999993</v>
      </c>
      <c r="BL26" s="30">
        <f>SUM(C26,E26,G26, I26, K26, M26, O26,S26,Q26,U26,W26,Y26,AA26,AC26,AE26,AG26,AI26,AK26,AM26,AO26,AQ26,AS26,AU26, AW26, AY26,BA26,BC26,BE26,BG26, BI26)</f>
        <v>157.17999999999992</v>
      </c>
      <c r="BM26" s="30">
        <f t="shared" ref="BM26:BM44" si="2">SUM(D26,F26,H26,J26,L26,N26,T26,P26,R26,V26,X26)</f>
        <v>5</v>
      </c>
      <c r="BN26" s="30">
        <f>SUM(Z26,AB26,AD26,AH26,AJ26,AL26,AN26,AP26,AR26,AT26,AX26, AV26,AZ26,BB26,BD26,BF26,BH26,BJ26)</f>
        <v>6.5500000000000007</v>
      </c>
      <c r="BO26" s="32">
        <f>SUM(BO27:BO31)</f>
        <v>9.3738888888888852</v>
      </c>
    </row>
    <row r="27" spans="1:67" s="1" customFormat="1" x14ac:dyDescent="0.25">
      <c r="A27" s="33"/>
      <c r="B27" s="34" t="s">
        <v>83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4</v>
      </c>
      <c r="P27" s="19">
        <v>0</v>
      </c>
      <c r="Q27" s="19">
        <v>4</v>
      </c>
      <c r="R27" s="19">
        <v>0</v>
      </c>
      <c r="S27" s="19">
        <v>4</v>
      </c>
      <c r="T27" s="19">
        <v>0</v>
      </c>
      <c r="U27" s="19">
        <v>4</v>
      </c>
      <c r="V27" s="19">
        <v>0</v>
      </c>
      <c r="W27" s="19">
        <v>4</v>
      </c>
      <c r="X27" s="19">
        <v>0</v>
      </c>
      <c r="Y27" s="21">
        <v>3.18</v>
      </c>
      <c r="Z27" s="19">
        <v>0</v>
      </c>
      <c r="AA27" s="19">
        <v>3.18</v>
      </c>
      <c r="AB27" s="19">
        <v>0</v>
      </c>
      <c r="AC27" s="19">
        <v>3.09</v>
      </c>
      <c r="AD27" s="19">
        <v>0</v>
      </c>
      <c r="AE27" s="19">
        <v>3.09</v>
      </c>
      <c r="AF27" s="19">
        <v>0</v>
      </c>
      <c r="AG27" s="19">
        <v>3.09</v>
      </c>
      <c r="AH27" s="19">
        <v>0</v>
      </c>
      <c r="AI27" s="19">
        <v>2.91</v>
      </c>
      <c r="AJ27" s="19">
        <v>0</v>
      </c>
      <c r="AK27" s="19">
        <v>2.91</v>
      </c>
      <c r="AL27" s="19">
        <v>0</v>
      </c>
      <c r="AM27" s="19">
        <v>2.91</v>
      </c>
      <c r="AN27" s="19">
        <v>0</v>
      </c>
      <c r="AO27" s="19">
        <v>2.73</v>
      </c>
      <c r="AP27" s="19">
        <v>0</v>
      </c>
      <c r="AQ27" s="19">
        <v>2.73</v>
      </c>
      <c r="AR27" s="19">
        <v>0</v>
      </c>
      <c r="AS27" s="19">
        <v>2.73</v>
      </c>
      <c r="AT27" s="19">
        <v>0</v>
      </c>
      <c r="AU27" s="19">
        <v>2.73</v>
      </c>
      <c r="AV27" s="19">
        <v>0</v>
      </c>
      <c r="AW27" s="19">
        <v>3.18</v>
      </c>
      <c r="AX27" s="19">
        <v>0</v>
      </c>
      <c r="AY27" s="19">
        <v>1.88</v>
      </c>
      <c r="AZ27" s="19">
        <v>0</v>
      </c>
      <c r="BA27" s="19">
        <v>1.94</v>
      </c>
      <c r="BB27" s="19">
        <v>0</v>
      </c>
      <c r="BC27" s="19">
        <v>1.82</v>
      </c>
      <c r="BD27" s="19">
        <v>0</v>
      </c>
      <c r="BE27" s="19">
        <v>2</v>
      </c>
      <c r="BF27" s="19">
        <v>0</v>
      </c>
      <c r="BG27" s="19">
        <v>1.88</v>
      </c>
      <c r="BH27" s="19">
        <v>0</v>
      </c>
      <c r="BI27" s="19">
        <v>1.76</v>
      </c>
      <c r="BJ27" s="19">
        <v>0</v>
      </c>
      <c r="BK27" s="30">
        <f t="shared" si="0"/>
        <v>69.739999999999966</v>
      </c>
      <c r="BL27" s="30">
        <f t="shared" ref="BL27:BL68" si="3">SUM(C27,E27,G27, I27, K27, M27, O27,S27,Q27,U27,W27,Y27,AA27,AC27,AE27,AG27,AI27,AK27,AM27,AO27,AQ27,AS27,AU27, AW27, AY27,BA27,BC27,BE27,BG27, BI27)</f>
        <v>69.739999999999966</v>
      </c>
      <c r="BM27" s="30">
        <f t="shared" si="2"/>
        <v>0</v>
      </c>
      <c r="BN27" s="30">
        <f t="shared" ref="BN27:BN68" si="4">SUM(Z27,AB27,AD27,AH27,AJ27,AL27,AN27,AP27,AR27,AT27,AX27, AV27,AZ27,BB27,BD27,BF27,BH27,BJ27)</f>
        <v>0</v>
      </c>
      <c r="BO27" s="35">
        <f>BK27/18</f>
        <v>3.8744444444444426</v>
      </c>
    </row>
    <row r="28" spans="1:67" s="1" customFormat="1" ht="22.5" x14ac:dyDescent="0.25">
      <c r="A28" s="33"/>
      <c r="B28" s="34" t="s">
        <v>84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0</v>
      </c>
      <c r="U28" s="19">
        <v>1</v>
      </c>
      <c r="V28" s="19">
        <v>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30">
        <f t="shared" si="0"/>
        <v>3</v>
      </c>
      <c r="BL28" s="30">
        <f t="shared" si="3"/>
        <v>3</v>
      </c>
      <c r="BM28" s="30">
        <f t="shared" si="2"/>
        <v>0</v>
      </c>
      <c r="BN28" s="30">
        <f t="shared" si="4"/>
        <v>0</v>
      </c>
      <c r="BO28" s="35">
        <f>BK28/18</f>
        <v>0.16666666666666666</v>
      </c>
    </row>
    <row r="29" spans="1:67" s="1" customFormat="1" x14ac:dyDescent="0.25">
      <c r="A29" s="33"/>
      <c r="B29" s="34" t="s">
        <v>85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2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1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30">
        <f t="shared" si="0"/>
        <v>2</v>
      </c>
      <c r="BL29" s="30">
        <f t="shared" si="3"/>
        <v>2</v>
      </c>
      <c r="BM29" s="30">
        <f t="shared" si="2"/>
        <v>0</v>
      </c>
      <c r="BN29" s="30">
        <f t="shared" si="4"/>
        <v>0</v>
      </c>
      <c r="BO29" s="36">
        <f>BK29/18</f>
        <v>0.1111111111111111</v>
      </c>
    </row>
    <row r="30" spans="1:67" s="1" customFormat="1" x14ac:dyDescent="0.25">
      <c r="A30" s="33"/>
      <c r="B30" s="34" t="s">
        <v>86</v>
      </c>
      <c r="C30" s="19">
        <v>0.97</v>
      </c>
      <c r="D30" s="19">
        <v>0</v>
      </c>
      <c r="E30" s="19">
        <v>0.97</v>
      </c>
      <c r="F30" s="19">
        <v>0</v>
      </c>
      <c r="G30" s="19">
        <v>0.97</v>
      </c>
      <c r="H30" s="19">
        <v>0</v>
      </c>
      <c r="I30" s="19">
        <v>1.94</v>
      </c>
      <c r="J30" s="19">
        <v>0</v>
      </c>
      <c r="K30" s="19">
        <v>1.94</v>
      </c>
      <c r="L30" s="19">
        <v>0</v>
      </c>
      <c r="M30" s="19">
        <v>1.94</v>
      </c>
      <c r="N30" s="19">
        <v>0</v>
      </c>
      <c r="O30" s="19">
        <v>2</v>
      </c>
      <c r="P30" s="19">
        <v>1</v>
      </c>
      <c r="Q30" s="19">
        <v>2</v>
      </c>
      <c r="R30" s="19">
        <v>2</v>
      </c>
      <c r="S30" s="19">
        <v>2</v>
      </c>
      <c r="T30" s="19">
        <v>0</v>
      </c>
      <c r="U30" s="19">
        <v>2</v>
      </c>
      <c r="V30" s="19">
        <v>2</v>
      </c>
      <c r="W30" s="19">
        <v>2</v>
      </c>
      <c r="X30" s="19">
        <v>0</v>
      </c>
      <c r="Y30" s="21">
        <v>2.12</v>
      </c>
      <c r="Z30" s="19">
        <v>0</v>
      </c>
      <c r="AA30" s="19">
        <v>2.12</v>
      </c>
      <c r="AB30" s="19">
        <v>0</v>
      </c>
      <c r="AC30" s="19">
        <v>2.06</v>
      </c>
      <c r="AD30" s="19">
        <v>0</v>
      </c>
      <c r="AE30" s="19">
        <v>2.06</v>
      </c>
      <c r="AF30" s="19">
        <v>0</v>
      </c>
      <c r="AG30" s="19">
        <v>2.06</v>
      </c>
      <c r="AH30" s="19">
        <v>0</v>
      </c>
      <c r="AI30" s="19">
        <v>1.94</v>
      </c>
      <c r="AJ30" s="19">
        <v>0</v>
      </c>
      <c r="AK30" s="19">
        <v>1.94</v>
      </c>
      <c r="AL30" s="19">
        <v>0</v>
      </c>
      <c r="AM30" s="19">
        <v>1.94</v>
      </c>
      <c r="AN30" s="19">
        <v>0</v>
      </c>
      <c r="AO30" s="19">
        <v>1.82</v>
      </c>
      <c r="AP30" s="19">
        <v>0</v>
      </c>
      <c r="AQ30" s="19">
        <v>1.82</v>
      </c>
      <c r="AR30" s="19">
        <v>0</v>
      </c>
      <c r="AS30" s="19">
        <v>1.82</v>
      </c>
      <c r="AT30" s="19">
        <v>0</v>
      </c>
      <c r="AU30" s="19">
        <v>1.82</v>
      </c>
      <c r="AV30" s="19">
        <v>0</v>
      </c>
      <c r="AW30" s="19">
        <v>2.12</v>
      </c>
      <c r="AX30" s="19">
        <v>0</v>
      </c>
      <c r="AY30" s="19">
        <v>0.94</v>
      </c>
      <c r="AZ30" s="19">
        <v>0</v>
      </c>
      <c r="BA30" s="19">
        <v>1.94</v>
      </c>
      <c r="BB30" s="19">
        <v>0</v>
      </c>
      <c r="BC30" s="19">
        <v>0.91</v>
      </c>
      <c r="BD30" s="19">
        <v>0</v>
      </c>
      <c r="BE30" s="19">
        <v>1</v>
      </c>
      <c r="BF30" s="19">
        <v>0</v>
      </c>
      <c r="BG30" s="19">
        <v>0.94</v>
      </c>
      <c r="BH30" s="19">
        <v>0</v>
      </c>
      <c r="BI30" s="19">
        <v>1.76</v>
      </c>
      <c r="BJ30" s="19">
        <v>0</v>
      </c>
      <c r="BK30" s="30">
        <f t="shared" si="0"/>
        <v>56.859999999999978</v>
      </c>
      <c r="BL30" s="30">
        <f t="shared" si="3"/>
        <v>51.859999999999978</v>
      </c>
      <c r="BM30" s="30">
        <f t="shared" si="2"/>
        <v>5</v>
      </c>
      <c r="BN30" s="30">
        <f t="shared" si="4"/>
        <v>0</v>
      </c>
      <c r="BO30" s="36">
        <f>BK30/18</f>
        <v>3.1588888888888875</v>
      </c>
    </row>
    <row r="31" spans="1:67" s="1" customFormat="1" x14ac:dyDescent="0.25">
      <c r="A31" s="33"/>
      <c r="B31" s="34" t="s">
        <v>87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2</v>
      </c>
      <c r="P31" s="19">
        <v>0</v>
      </c>
      <c r="Q31" s="19">
        <v>2</v>
      </c>
      <c r="R31" s="19">
        <v>0</v>
      </c>
      <c r="S31" s="19">
        <v>0</v>
      </c>
      <c r="T31" s="19">
        <v>0</v>
      </c>
      <c r="U31" s="19">
        <v>2</v>
      </c>
      <c r="V31" s="19">
        <v>0</v>
      </c>
      <c r="W31" s="19">
        <v>2</v>
      </c>
      <c r="X31" s="19">
        <v>0</v>
      </c>
      <c r="Y31" s="21">
        <v>2.12</v>
      </c>
      <c r="Z31" s="19">
        <v>0</v>
      </c>
      <c r="AA31" s="19">
        <v>2.12</v>
      </c>
      <c r="AB31" s="19">
        <v>0</v>
      </c>
      <c r="AC31" s="19">
        <v>1.03</v>
      </c>
      <c r="AD31" s="19">
        <v>0</v>
      </c>
      <c r="AE31" s="19">
        <v>1.03</v>
      </c>
      <c r="AF31" s="19">
        <v>0</v>
      </c>
      <c r="AG31" s="19">
        <v>1.03</v>
      </c>
      <c r="AH31" s="19">
        <v>0</v>
      </c>
      <c r="AI31" s="19">
        <v>0.97</v>
      </c>
      <c r="AJ31" s="19">
        <v>0.97</v>
      </c>
      <c r="AK31" s="19">
        <v>0.97</v>
      </c>
      <c r="AL31" s="19">
        <v>0.97</v>
      </c>
      <c r="AM31" s="19">
        <v>0.97</v>
      </c>
      <c r="AN31" s="19">
        <v>0.97</v>
      </c>
      <c r="AO31" s="19">
        <v>0.91</v>
      </c>
      <c r="AP31" s="19">
        <v>0.91</v>
      </c>
      <c r="AQ31" s="19">
        <v>0.91</v>
      </c>
      <c r="AR31" s="19">
        <v>0.91</v>
      </c>
      <c r="AS31" s="19">
        <v>0.91</v>
      </c>
      <c r="AT31" s="19">
        <v>0.91</v>
      </c>
      <c r="AU31" s="19">
        <v>0.91</v>
      </c>
      <c r="AV31" s="19">
        <v>0.91</v>
      </c>
      <c r="AW31" s="19">
        <v>2.12</v>
      </c>
      <c r="AX31" s="19">
        <v>0</v>
      </c>
      <c r="AY31" s="19">
        <v>1.88</v>
      </c>
      <c r="AZ31" s="19">
        <v>0</v>
      </c>
      <c r="BA31" s="19">
        <v>0.97</v>
      </c>
      <c r="BB31" s="19">
        <v>0</v>
      </c>
      <c r="BC31" s="19">
        <v>0.91</v>
      </c>
      <c r="BD31" s="19">
        <v>0</v>
      </c>
      <c r="BE31" s="19">
        <v>1</v>
      </c>
      <c r="BF31" s="19">
        <v>0</v>
      </c>
      <c r="BG31" s="19">
        <v>0.94</v>
      </c>
      <c r="BH31" s="19">
        <v>0</v>
      </c>
      <c r="BI31" s="19">
        <v>0.88</v>
      </c>
      <c r="BJ31" s="19">
        <v>0</v>
      </c>
      <c r="BK31" s="30">
        <f t="shared" si="0"/>
        <v>37.129999999999995</v>
      </c>
      <c r="BL31" s="30">
        <f t="shared" si="3"/>
        <v>30.58</v>
      </c>
      <c r="BM31" s="30">
        <f t="shared" si="2"/>
        <v>0</v>
      </c>
      <c r="BN31" s="30">
        <f t="shared" si="4"/>
        <v>6.5500000000000007</v>
      </c>
      <c r="BO31" s="36">
        <f>BK31/18</f>
        <v>2.0627777777777774</v>
      </c>
    </row>
    <row r="32" spans="1:67" s="1" customFormat="1" x14ac:dyDescent="0.25">
      <c r="A32" s="25">
        <v>3</v>
      </c>
      <c r="B32" s="28" t="s">
        <v>88</v>
      </c>
      <c r="C32" s="29">
        <f t="shared" ref="C32:BJ32" si="5">SUM(C33:C36)</f>
        <v>0</v>
      </c>
      <c r="D32" s="29">
        <f t="shared" si="5"/>
        <v>0</v>
      </c>
      <c r="E32" s="29">
        <f t="shared" si="5"/>
        <v>0</v>
      </c>
      <c r="F32" s="29">
        <f t="shared" si="5"/>
        <v>0</v>
      </c>
      <c r="G32" s="29">
        <f t="shared" si="5"/>
        <v>0</v>
      </c>
      <c r="H32" s="29"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5</v>
      </c>
      <c r="P32" s="29">
        <f t="shared" si="5"/>
        <v>0</v>
      </c>
      <c r="Q32" s="29">
        <f t="shared" si="5"/>
        <v>8</v>
      </c>
      <c r="R32" s="29">
        <f t="shared" si="5"/>
        <v>0</v>
      </c>
      <c r="S32" s="29">
        <f t="shared" si="5"/>
        <v>10</v>
      </c>
      <c r="T32" s="29">
        <f t="shared" si="5"/>
        <v>0</v>
      </c>
      <c r="U32" s="29">
        <f t="shared" si="5"/>
        <v>9</v>
      </c>
      <c r="V32" s="29">
        <f t="shared" si="5"/>
        <v>0</v>
      </c>
      <c r="W32" s="29">
        <f t="shared" si="5"/>
        <v>9</v>
      </c>
      <c r="X32" s="29">
        <f t="shared" si="5"/>
        <v>0</v>
      </c>
      <c r="Y32" s="31">
        <f t="shared" si="5"/>
        <v>6.3600000000000012</v>
      </c>
      <c r="Z32" s="29">
        <f t="shared" si="5"/>
        <v>2.12</v>
      </c>
      <c r="AA32" s="29">
        <f t="shared" si="5"/>
        <v>6.3600000000000012</v>
      </c>
      <c r="AB32" s="29">
        <f t="shared" si="5"/>
        <v>2.12</v>
      </c>
      <c r="AC32" s="29">
        <f t="shared" si="5"/>
        <v>6.1800000000000006</v>
      </c>
      <c r="AD32" s="29">
        <f t="shared" si="5"/>
        <v>1.03</v>
      </c>
      <c r="AE32" s="29">
        <f t="shared" si="5"/>
        <v>6.1800000000000006</v>
      </c>
      <c r="AF32" s="29">
        <f t="shared" si="5"/>
        <v>1.03</v>
      </c>
      <c r="AG32" s="29">
        <f t="shared" si="5"/>
        <v>6.1800000000000006</v>
      </c>
      <c r="AH32" s="29">
        <f t="shared" si="5"/>
        <v>1.03</v>
      </c>
      <c r="AI32" s="29">
        <f t="shared" si="5"/>
        <v>5.82</v>
      </c>
      <c r="AJ32" s="29">
        <f t="shared" si="5"/>
        <v>0</v>
      </c>
      <c r="AK32" s="29">
        <f t="shared" si="5"/>
        <v>5.82</v>
      </c>
      <c r="AL32" s="29">
        <f t="shared" si="5"/>
        <v>0</v>
      </c>
      <c r="AM32" s="29">
        <f t="shared" si="5"/>
        <v>5.8199999999999994</v>
      </c>
      <c r="AN32" s="29">
        <f t="shared" si="5"/>
        <v>0</v>
      </c>
      <c r="AO32" s="29">
        <f t="shared" si="5"/>
        <v>5.46</v>
      </c>
      <c r="AP32" s="29">
        <f t="shared" si="5"/>
        <v>0</v>
      </c>
      <c r="AQ32" s="29">
        <f t="shared" si="5"/>
        <v>5.46</v>
      </c>
      <c r="AR32" s="29">
        <f t="shared" si="5"/>
        <v>0</v>
      </c>
      <c r="AS32" s="29">
        <f t="shared" si="5"/>
        <v>5.46</v>
      </c>
      <c r="AT32" s="29">
        <f t="shared" si="5"/>
        <v>0</v>
      </c>
      <c r="AU32" s="29">
        <f t="shared" si="5"/>
        <v>2.73</v>
      </c>
      <c r="AV32" s="29">
        <f t="shared" si="5"/>
        <v>0</v>
      </c>
      <c r="AW32" s="29">
        <f t="shared" si="5"/>
        <v>6.3600000000000012</v>
      </c>
      <c r="AX32" s="29">
        <f t="shared" si="5"/>
        <v>0</v>
      </c>
      <c r="AY32" s="29">
        <f t="shared" si="5"/>
        <v>2.82</v>
      </c>
      <c r="AZ32" s="29">
        <f t="shared" si="5"/>
        <v>0</v>
      </c>
      <c r="BA32" s="29">
        <f t="shared" si="5"/>
        <v>3.88</v>
      </c>
      <c r="BB32" s="29">
        <f t="shared" si="5"/>
        <v>0</v>
      </c>
      <c r="BC32" s="29">
        <f t="shared" si="5"/>
        <v>5.46</v>
      </c>
      <c r="BD32" s="29">
        <f t="shared" si="5"/>
        <v>0</v>
      </c>
      <c r="BE32" s="29">
        <f t="shared" si="5"/>
        <v>8</v>
      </c>
      <c r="BF32" s="29">
        <f t="shared" si="5"/>
        <v>0</v>
      </c>
      <c r="BG32" s="29">
        <f t="shared" si="5"/>
        <v>2.82</v>
      </c>
      <c r="BH32" s="29">
        <f t="shared" si="5"/>
        <v>0</v>
      </c>
      <c r="BI32" s="29">
        <f t="shared" si="5"/>
        <v>2.64</v>
      </c>
      <c r="BJ32" s="29">
        <f t="shared" si="5"/>
        <v>0</v>
      </c>
      <c r="BK32" s="30">
        <f t="shared" si="0"/>
        <v>148.13999999999999</v>
      </c>
      <c r="BL32" s="30">
        <f t="shared" si="3"/>
        <v>140.80999999999995</v>
      </c>
      <c r="BM32" s="30">
        <f t="shared" si="2"/>
        <v>0</v>
      </c>
      <c r="BN32" s="30">
        <f t="shared" si="4"/>
        <v>6.3000000000000007</v>
      </c>
      <c r="BO32" s="32">
        <f>SUM(BO33:BO36)</f>
        <v>8.2816666666666663</v>
      </c>
    </row>
    <row r="33" spans="1:67" s="1" customFormat="1" x14ac:dyDescent="0.25">
      <c r="A33" s="33"/>
      <c r="B33" s="34" t="s">
        <v>89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4</v>
      </c>
      <c r="P33" s="19">
        <v>0</v>
      </c>
      <c r="Q33" s="19">
        <v>4</v>
      </c>
      <c r="R33" s="19">
        <v>0</v>
      </c>
      <c r="S33" s="19">
        <v>4</v>
      </c>
      <c r="T33" s="19">
        <v>0</v>
      </c>
      <c r="U33" s="19">
        <v>4</v>
      </c>
      <c r="V33" s="19">
        <v>0</v>
      </c>
      <c r="W33" s="19">
        <v>4</v>
      </c>
      <c r="X33" s="19">
        <v>0</v>
      </c>
      <c r="Y33" s="21">
        <v>2.12</v>
      </c>
      <c r="Z33" s="19">
        <v>1.06</v>
      </c>
      <c r="AA33" s="19">
        <v>2.12</v>
      </c>
      <c r="AB33" s="19">
        <v>1.06</v>
      </c>
      <c r="AC33" s="19">
        <v>2.06</v>
      </c>
      <c r="AD33" s="19">
        <v>1.03</v>
      </c>
      <c r="AE33" s="19">
        <v>2.06</v>
      </c>
      <c r="AF33" s="19">
        <v>1.03</v>
      </c>
      <c r="AG33" s="19">
        <v>2.06</v>
      </c>
      <c r="AH33" s="19">
        <v>1.03</v>
      </c>
      <c r="AI33" s="19">
        <v>2.91</v>
      </c>
      <c r="AJ33" s="19">
        <v>0</v>
      </c>
      <c r="AK33" s="19">
        <v>2.91</v>
      </c>
      <c r="AL33" s="19">
        <v>0</v>
      </c>
      <c r="AM33" s="19">
        <v>2.91</v>
      </c>
      <c r="AN33" s="19">
        <v>0</v>
      </c>
      <c r="AO33" s="19">
        <v>2.73</v>
      </c>
      <c r="AP33" s="19">
        <v>0</v>
      </c>
      <c r="AQ33" s="19">
        <v>2.73</v>
      </c>
      <c r="AR33" s="19">
        <v>0</v>
      </c>
      <c r="AS33" s="19">
        <v>2.73</v>
      </c>
      <c r="AT33" s="19">
        <v>0</v>
      </c>
      <c r="AU33" s="19">
        <v>2.73</v>
      </c>
      <c r="AV33" s="19">
        <v>0</v>
      </c>
      <c r="AW33" s="19">
        <v>2.12</v>
      </c>
      <c r="AX33" s="19">
        <v>0</v>
      </c>
      <c r="AY33" s="19">
        <v>1.88</v>
      </c>
      <c r="AZ33" s="19">
        <v>0</v>
      </c>
      <c r="BA33" s="19">
        <v>1.94</v>
      </c>
      <c r="BB33" s="19">
        <v>0</v>
      </c>
      <c r="BC33" s="19">
        <v>1.82</v>
      </c>
      <c r="BD33" s="19">
        <v>0</v>
      </c>
      <c r="BE33" s="19">
        <v>3</v>
      </c>
      <c r="BF33" s="19">
        <v>0</v>
      </c>
      <c r="BG33" s="19">
        <v>0.94</v>
      </c>
      <c r="BH33" s="19">
        <v>0</v>
      </c>
      <c r="BI33" s="19">
        <v>0.88</v>
      </c>
      <c r="BJ33" s="19">
        <v>0</v>
      </c>
      <c r="BK33" s="30">
        <f t="shared" si="0"/>
        <v>67.859999999999985</v>
      </c>
      <c r="BL33" s="30">
        <f t="shared" si="3"/>
        <v>62.649999999999977</v>
      </c>
      <c r="BM33" s="30">
        <f t="shared" si="2"/>
        <v>0</v>
      </c>
      <c r="BN33" s="30">
        <f t="shared" si="4"/>
        <v>4.1800000000000006</v>
      </c>
      <c r="BO33" s="36">
        <f>BK33/18</f>
        <v>3.7699999999999991</v>
      </c>
    </row>
    <row r="34" spans="1:67" s="1" customFormat="1" x14ac:dyDescent="0.25">
      <c r="A34" s="33"/>
      <c r="B34" s="34" t="s">
        <v>90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</v>
      </c>
      <c r="R34" s="19">
        <v>0</v>
      </c>
      <c r="S34" s="19">
        <v>2</v>
      </c>
      <c r="T34" s="19">
        <v>0</v>
      </c>
      <c r="U34" s="19">
        <v>2</v>
      </c>
      <c r="V34" s="19">
        <v>0</v>
      </c>
      <c r="W34" s="19">
        <v>2</v>
      </c>
      <c r="X34" s="19">
        <v>0</v>
      </c>
      <c r="Y34" s="21">
        <v>2.12</v>
      </c>
      <c r="Z34" s="19">
        <v>0</v>
      </c>
      <c r="AA34" s="19">
        <v>2.12</v>
      </c>
      <c r="AB34" s="19">
        <v>0</v>
      </c>
      <c r="AC34" s="19">
        <v>2.06</v>
      </c>
      <c r="AD34" s="19">
        <v>0</v>
      </c>
      <c r="AE34" s="19">
        <v>2.06</v>
      </c>
      <c r="AF34" s="19">
        <v>0</v>
      </c>
      <c r="AG34" s="19">
        <v>2.06</v>
      </c>
      <c r="AH34" s="19">
        <v>0</v>
      </c>
      <c r="AI34" s="19">
        <v>0.97</v>
      </c>
      <c r="AJ34" s="19">
        <v>0</v>
      </c>
      <c r="AK34" s="19">
        <v>0.97</v>
      </c>
      <c r="AL34" s="19">
        <v>0</v>
      </c>
      <c r="AM34" s="19">
        <v>1.94</v>
      </c>
      <c r="AN34" s="19">
        <v>0</v>
      </c>
      <c r="AO34" s="19">
        <v>0.91</v>
      </c>
      <c r="AP34" s="19">
        <v>0</v>
      </c>
      <c r="AQ34" s="19">
        <v>0.91</v>
      </c>
      <c r="AR34" s="19">
        <v>0</v>
      </c>
      <c r="AS34" s="19">
        <v>1.82</v>
      </c>
      <c r="AT34" s="19">
        <v>0</v>
      </c>
      <c r="AU34" s="19">
        <v>0</v>
      </c>
      <c r="AV34" s="19">
        <v>0</v>
      </c>
      <c r="AW34" s="19">
        <v>2.12</v>
      </c>
      <c r="AX34" s="19">
        <v>0</v>
      </c>
      <c r="AY34" s="19">
        <v>0</v>
      </c>
      <c r="AZ34" s="19">
        <v>0</v>
      </c>
      <c r="BA34" s="19">
        <v>0.97</v>
      </c>
      <c r="BB34" s="19">
        <v>0</v>
      </c>
      <c r="BC34" s="19">
        <v>1.82</v>
      </c>
      <c r="BD34" s="19">
        <v>0</v>
      </c>
      <c r="BE34" s="19">
        <v>1</v>
      </c>
      <c r="BF34" s="19">
        <v>0</v>
      </c>
      <c r="BG34" s="19">
        <v>0.94</v>
      </c>
      <c r="BH34" s="19">
        <v>0</v>
      </c>
      <c r="BI34" s="19">
        <v>1.76</v>
      </c>
      <c r="BJ34" s="19">
        <v>0</v>
      </c>
      <c r="BK34" s="30">
        <f t="shared" si="0"/>
        <v>34.549999999999997</v>
      </c>
      <c r="BL34" s="30">
        <f t="shared" si="3"/>
        <v>34.549999999999997</v>
      </c>
      <c r="BM34" s="30">
        <f t="shared" si="2"/>
        <v>0</v>
      </c>
      <c r="BN34" s="30">
        <f t="shared" si="4"/>
        <v>0</v>
      </c>
      <c r="BO34" s="36">
        <f>BK34/18</f>
        <v>1.9194444444444443</v>
      </c>
    </row>
    <row r="35" spans="1:67" s="1" customFormat="1" x14ac:dyDescent="0.25">
      <c r="A35" s="33"/>
      <c r="B35" s="34" t="s">
        <v>91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2</v>
      </c>
      <c r="T35" s="19">
        <v>0</v>
      </c>
      <c r="U35" s="19">
        <v>2</v>
      </c>
      <c r="V35" s="19">
        <v>0</v>
      </c>
      <c r="W35" s="19">
        <v>2</v>
      </c>
      <c r="X35" s="19">
        <v>0</v>
      </c>
      <c r="Y35" s="21">
        <v>1.06</v>
      </c>
      <c r="Z35" s="19">
        <v>1.06</v>
      </c>
      <c r="AA35" s="19">
        <v>1.06</v>
      </c>
      <c r="AB35" s="19">
        <v>1.06</v>
      </c>
      <c r="AC35" s="19">
        <v>1.03</v>
      </c>
      <c r="AD35" s="19">
        <v>0</v>
      </c>
      <c r="AE35" s="19">
        <v>1.03</v>
      </c>
      <c r="AF35" s="19">
        <v>0</v>
      </c>
      <c r="AG35" s="19">
        <v>1.03</v>
      </c>
      <c r="AH35" s="19">
        <v>0</v>
      </c>
      <c r="AI35" s="19">
        <v>1.94</v>
      </c>
      <c r="AJ35" s="19">
        <v>0</v>
      </c>
      <c r="AK35" s="19">
        <v>1.94</v>
      </c>
      <c r="AL35" s="19">
        <v>0</v>
      </c>
      <c r="AM35" s="19">
        <v>0.97</v>
      </c>
      <c r="AN35" s="19">
        <v>0</v>
      </c>
      <c r="AO35" s="19">
        <v>1.82</v>
      </c>
      <c r="AP35" s="19">
        <v>0</v>
      </c>
      <c r="AQ35" s="19">
        <v>1.82</v>
      </c>
      <c r="AR35" s="19">
        <v>0</v>
      </c>
      <c r="AS35" s="19">
        <v>0.91</v>
      </c>
      <c r="AT35" s="19">
        <v>0</v>
      </c>
      <c r="AU35" s="19">
        <v>0</v>
      </c>
      <c r="AV35" s="19">
        <v>0</v>
      </c>
      <c r="AW35" s="19">
        <v>1.06</v>
      </c>
      <c r="AX35" s="19"/>
      <c r="AY35" s="19">
        <v>0.94</v>
      </c>
      <c r="AZ35" s="19">
        <v>0</v>
      </c>
      <c r="BA35" s="19">
        <v>0.97</v>
      </c>
      <c r="BB35" s="19">
        <v>0</v>
      </c>
      <c r="BC35" s="19">
        <v>1.82</v>
      </c>
      <c r="BD35" s="19">
        <v>0</v>
      </c>
      <c r="BE35" s="19">
        <v>2</v>
      </c>
      <c r="BF35" s="19">
        <v>0</v>
      </c>
      <c r="BG35" s="19">
        <v>0.94</v>
      </c>
      <c r="BH35" s="19">
        <v>0</v>
      </c>
      <c r="BI35" s="19">
        <v>0</v>
      </c>
      <c r="BJ35" s="19">
        <v>0</v>
      </c>
      <c r="BK35" s="30">
        <f t="shared" si="0"/>
        <v>30.46</v>
      </c>
      <c r="BL35" s="30">
        <f t="shared" si="3"/>
        <v>28.34</v>
      </c>
      <c r="BM35" s="30">
        <f t="shared" si="2"/>
        <v>0</v>
      </c>
      <c r="BN35" s="30">
        <f t="shared" si="4"/>
        <v>2.12</v>
      </c>
      <c r="BO35" s="36">
        <f>BK35/18</f>
        <v>1.6922222222222223</v>
      </c>
    </row>
    <row r="36" spans="1:67" s="1" customFormat="1" ht="22.5" x14ac:dyDescent="0.25">
      <c r="A36" s="33"/>
      <c r="B36" s="34" t="s">
        <v>92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 s="19">
        <v>0</v>
      </c>
      <c r="Q36" s="19">
        <v>2</v>
      </c>
      <c r="R36" s="19">
        <v>0</v>
      </c>
      <c r="S36" s="19">
        <v>2</v>
      </c>
      <c r="T36" s="19">
        <v>0</v>
      </c>
      <c r="U36" s="19">
        <v>1</v>
      </c>
      <c r="V36" s="19">
        <v>0</v>
      </c>
      <c r="W36" s="19">
        <v>1</v>
      </c>
      <c r="X36" s="19">
        <v>0</v>
      </c>
      <c r="Y36" s="21">
        <v>1.06</v>
      </c>
      <c r="Z36" s="19">
        <v>0</v>
      </c>
      <c r="AA36" s="19">
        <v>1.06</v>
      </c>
      <c r="AB36" s="19">
        <v>0</v>
      </c>
      <c r="AC36" s="19">
        <v>1.03</v>
      </c>
      <c r="AD36" s="19">
        <v>0</v>
      </c>
      <c r="AE36" s="19">
        <v>1.03</v>
      </c>
      <c r="AF36" s="19">
        <v>0</v>
      </c>
      <c r="AG36" s="19">
        <v>1.03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1.06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2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30">
        <f t="shared" si="0"/>
        <v>15.27</v>
      </c>
      <c r="BL36" s="30">
        <f t="shared" si="3"/>
        <v>15.27</v>
      </c>
      <c r="BM36" s="30">
        <f t="shared" si="2"/>
        <v>0</v>
      </c>
      <c r="BN36" s="30">
        <f t="shared" si="4"/>
        <v>0</v>
      </c>
      <c r="BO36" s="36">
        <v>0.9</v>
      </c>
    </row>
    <row r="37" spans="1:67" s="1" customFormat="1" x14ac:dyDescent="0.25">
      <c r="A37" s="25">
        <v>4</v>
      </c>
      <c r="B37" s="28" t="s">
        <v>93</v>
      </c>
      <c r="C37" s="29">
        <f t="shared" ref="C37:BJ37" si="6">SUM(C38:C48)</f>
        <v>0.97</v>
      </c>
      <c r="D37" s="29">
        <f t="shared" si="6"/>
        <v>0</v>
      </c>
      <c r="E37" s="29">
        <f t="shared" si="6"/>
        <v>0.97</v>
      </c>
      <c r="F37" s="29">
        <f t="shared" si="6"/>
        <v>0</v>
      </c>
      <c r="G37" s="29">
        <f t="shared" si="6"/>
        <v>0.97</v>
      </c>
      <c r="H37" s="29">
        <f t="shared" si="6"/>
        <v>0</v>
      </c>
      <c r="I37" s="29">
        <f t="shared" si="6"/>
        <v>0.97</v>
      </c>
      <c r="J37" s="29">
        <f t="shared" si="6"/>
        <v>0</v>
      </c>
      <c r="K37" s="29">
        <f t="shared" si="6"/>
        <v>0.97</v>
      </c>
      <c r="L37" s="29">
        <f t="shared" si="6"/>
        <v>0</v>
      </c>
      <c r="M37" s="29">
        <f t="shared" si="6"/>
        <v>0.97</v>
      </c>
      <c r="N37" s="29">
        <f t="shared" si="6"/>
        <v>0</v>
      </c>
      <c r="O37" s="29">
        <f t="shared" si="6"/>
        <v>5</v>
      </c>
      <c r="P37" s="29">
        <f t="shared" si="6"/>
        <v>0</v>
      </c>
      <c r="Q37" s="29">
        <f t="shared" si="6"/>
        <v>4</v>
      </c>
      <c r="R37" s="29">
        <f t="shared" si="6"/>
        <v>0</v>
      </c>
      <c r="S37" s="29">
        <f t="shared" si="6"/>
        <v>4</v>
      </c>
      <c r="T37" s="29">
        <f t="shared" si="6"/>
        <v>1</v>
      </c>
      <c r="U37" s="29">
        <f t="shared" si="6"/>
        <v>6</v>
      </c>
      <c r="V37" s="29">
        <f t="shared" si="6"/>
        <v>0</v>
      </c>
      <c r="W37" s="29">
        <f t="shared" si="6"/>
        <v>6</v>
      </c>
      <c r="X37" s="29">
        <f t="shared" si="6"/>
        <v>0</v>
      </c>
      <c r="Y37" s="31">
        <f t="shared" si="6"/>
        <v>4.24</v>
      </c>
      <c r="Z37" s="29">
        <f t="shared" si="6"/>
        <v>0</v>
      </c>
      <c r="AA37" s="29">
        <f t="shared" si="6"/>
        <v>4.24</v>
      </c>
      <c r="AB37" s="29">
        <f t="shared" si="6"/>
        <v>0</v>
      </c>
      <c r="AC37" s="29">
        <f t="shared" si="6"/>
        <v>5.15</v>
      </c>
      <c r="AD37" s="29">
        <f t="shared" si="6"/>
        <v>0</v>
      </c>
      <c r="AE37" s="29">
        <f t="shared" si="6"/>
        <v>5.15</v>
      </c>
      <c r="AF37" s="29">
        <f t="shared" si="6"/>
        <v>0</v>
      </c>
      <c r="AG37" s="29">
        <f t="shared" si="6"/>
        <v>5.15</v>
      </c>
      <c r="AH37" s="29">
        <f t="shared" si="6"/>
        <v>0</v>
      </c>
      <c r="AI37" s="29">
        <f t="shared" si="6"/>
        <v>3.88</v>
      </c>
      <c r="AJ37" s="29">
        <f t="shared" si="6"/>
        <v>0</v>
      </c>
      <c r="AK37" s="29">
        <f t="shared" si="6"/>
        <v>3.88</v>
      </c>
      <c r="AL37" s="29">
        <f t="shared" si="6"/>
        <v>0</v>
      </c>
      <c r="AM37" s="29">
        <f t="shared" si="6"/>
        <v>3.88</v>
      </c>
      <c r="AN37" s="29">
        <f t="shared" si="6"/>
        <v>0</v>
      </c>
      <c r="AO37" s="29">
        <f t="shared" si="6"/>
        <v>3.64</v>
      </c>
      <c r="AP37" s="29">
        <f t="shared" si="6"/>
        <v>0</v>
      </c>
      <c r="AQ37" s="29">
        <f t="shared" si="6"/>
        <v>3.64</v>
      </c>
      <c r="AR37" s="29">
        <f t="shared" si="6"/>
        <v>0</v>
      </c>
      <c r="AS37" s="29">
        <f t="shared" si="6"/>
        <v>3.64</v>
      </c>
      <c r="AT37" s="29">
        <f t="shared" si="6"/>
        <v>0</v>
      </c>
      <c r="AU37" s="29">
        <f t="shared" si="6"/>
        <v>5.46</v>
      </c>
      <c r="AV37" s="29">
        <f t="shared" si="6"/>
        <v>0</v>
      </c>
      <c r="AW37" s="29">
        <f t="shared" si="6"/>
        <v>3.18</v>
      </c>
      <c r="AX37" s="29">
        <f t="shared" si="6"/>
        <v>0</v>
      </c>
      <c r="AY37" s="29">
        <f t="shared" si="6"/>
        <v>3.76</v>
      </c>
      <c r="AZ37" s="29">
        <f t="shared" si="6"/>
        <v>0</v>
      </c>
      <c r="BA37" s="29">
        <f t="shared" si="6"/>
        <v>0</v>
      </c>
      <c r="BB37" s="29">
        <f t="shared" si="6"/>
        <v>0</v>
      </c>
      <c r="BC37" s="29">
        <f t="shared" si="6"/>
        <v>1.82</v>
      </c>
      <c r="BD37" s="29">
        <f t="shared" si="6"/>
        <v>0</v>
      </c>
      <c r="BE37" s="29">
        <f t="shared" si="6"/>
        <v>6</v>
      </c>
      <c r="BF37" s="29">
        <f t="shared" si="6"/>
        <v>0</v>
      </c>
      <c r="BG37" s="29">
        <f t="shared" si="6"/>
        <v>1.88</v>
      </c>
      <c r="BH37" s="29">
        <f t="shared" si="6"/>
        <v>0</v>
      </c>
      <c r="BI37" s="29">
        <f t="shared" si="6"/>
        <v>0.88</v>
      </c>
      <c r="BJ37" s="29">
        <f t="shared" si="6"/>
        <v>0</v>
      </c>
      <c r="BK37" s="30">
        <f t="shared" si="0"/>
        <v>101.28999999999999</v>
      </c>
      <c r="BL37" s="30">
        <f t="shared" si="3"/>
        <v>100.28999999999999</v>
      </c>
      <c r="BM37" s="30">
        <f t="shared" si="2"/>
        <v>1</v>
      </c>
      <c r="BN37" s="30">
        <f t="shared" si="4"/>
        <v>0</v>
      </c>
      <c r="BO37" s="32">
        <f>SUM(BO38:BO48)</f>
        <v>5.5716666666666663</v>
      </c>
    </row>
    <row r="38" spans="1:67" s="1" customFormat="1" x14ac:dyDescent="0.25">
      <c r="A38" s="37"/>
      <c r="B38" s="34" t="s">
        <v>94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0</v>
      </c>
      <c r="Q38" s="19">
        <v>1</v>
      </c>
      <c r="R38" s="19">
        <v>0</v>
      </c>
      <c r="S38" s="19">
        <v>1</v>
      </c>
      <c r="T38" s="19">
        <v>0</v>
      </c>
      <c r="U38" s="19">
        <v>2</v>
      </c>
      <c r="V38" s="19">
        <v>0</v>
      </c>
      <c r="W38" s="19">
        <v>2</v>
      </c>
      <c r="X38" s="19">
        <v>0</v>
      </c>
      <c r="Y38" s="21">
        <v>1.06</v>
      </c>
      <c r="Z38" s="19">
        <v>0</v>
      </c>
      <c r="AA38" s="19">
        <v>1.06</v>
      </c>
      <c r="AB38" s="19">
        <v>0</v>
      </c>
      <c r="AC38" s="19">
        <v>1.03</v>
      </c>
      <c r="AD38" s="19">
        <v>0</v>
      </c>
      <c r="AE38" s="19">
        <v>1.03</v>
      </c>
      <c r="AF38" s="19">
        <v>0</v>
      </c>
      <c r="AG38" s="19">
        <v>1.03</v>
      </c>
      <c r="AH38" s="19">
        <v>0</v>
      </c>
      <c r="AI38" s="19">
        <v>0.97</v>
      </c>
      <c r="AJ38" s="19">
        <v>0</v>
      </c>
      <c r="AK38" s="19">
        <v>0.97</v>
      </c>
      <c r="AL38" s="19">
        <v>0</v>
      </c>
      <c r="AM38" s="19">
        <v>0.97</v>
      </c>
      <c r="AN38" s="19">
        <v>0</v>
      </c>
      <c r="AO38" s="19">
        <v>0.91</v>
      </c>
      <c r="AP38" s="19">
        <v>0</v>
      </c>
      <c r="AQ38" s="19">
        <v>0.91</v>
      </c>
      <c r="AR38" s="19">
        <v>0</v>
      </c>
      <c r="AS38" s="19">
        <v>0.91</v>
      </c>
      <c r="AT38" s="19">
        <v>0</v>
      </c>
      <c r="AU38" s="19">
        <v>0.91</v>
      </c>
      <c r="AV38" s="19">
        <v>0</v>
      </c>
      <c r="AW38" s="19">
        <v>1.06</v>
      </c>
      <c r="AX38" s="19">
        <v>0</v>
      </c>
      <c r="AY38" s="19">
        <v>1.88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2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30">
        <f t="shared" si="0"/>
        <v>24.7</v>
      </c>
      <c r="BL38" s="30">
        <f t="shared" si="3"/>
        <v>24.7</v>
      </c>
      <c r="BM38" s="30">
        <f t="shared" si="2"/>
        <v>0</v>
      </c>
      <c r="BN38" s="30">
        <f t="shared" si="4"/>
        <v>0</v>
      </c>
      <c r="BO38" s="36">
        <f>BK38/18</f>
        <v>1.3722222222222222</v>
      </c>
    </row>
    <row r="39" spans="1:67" s="1" customFormat="1" ht="22.5" x14ac:dyDescent="0.25">
      <c r="A39" s="37"/>
      <c r="B39" s="34" t="s">
        <v>95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1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0.97</v>
      </c>
      <c r="AJ39" s="19">
        <v>0</v>
      </c>
      <c r="AK39" s="19">
        <v>0.97</v>
      </c>
      <c r="AL39" s="19">
        <v>0</v>
      </c>
      <c r="AM39" s="19">
        <v>0.97</v>
      </c>
      <c r="AN39" s="19">
        <v>0</v>
      </c>
      <c r="AO39" s="19">
        <v>0.91</v>
      </c>
      <c r="AP39" s="19">
        <v>0</v>
      </c>
      <c r="AQ39" s="19">
        <v>0.91</v>
      </c>
      <c r="AR39" s="19">
        <v>0</v>
      </c>
      <c r="AS39" s="19">
        <v>0.91</v>
      </c>
      <c r="AT39" s="19">
        <v>0</v>
      </c>
      <c r="AU39" s="19">
        <v>1.82</v>
      </c>
      <c r="AV39" s="19">
        <v>0</v>
      </c>
      <c r="AW39" s="19">
        <v>0</v>
      </c>
      <c r="AX39" s="19">
        <v>0</v>
      </c>
      <c r="AY39" s="19">
        <v>0.94</v>
      </c>
      <c r="AZ39" s="19">
        <v>0</v>
      </c>
      <c r="BA39" s="19">
        <v>0</v>
      </c>
      <c r="BB39" s="19">
        <v>0</v>
      </c>
      <c r="BC39" s="19">
        <v>0.91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30">
        <f t="shared" si="0"/>
        <v>9.31</v>
      </c>
      <c r="BL39" s="30">
        <f t="shared" si="3"/>
        <v>9.31</v>
      </c>
      <c r="BM39" s="30">
        <f t="shared" si="2"/>
        <v>0</v>
      </c>
      <c r="BN39" s="30">
        <f t="shared" si="4"/>
        <v>0</v>
      </c>
      <c r="BO39" s="36">
        <f>BK39/18</f>
        <v>0.51722222222222225</v>
      </c>
    </row>
    <row r="40" spans="1:67" s="1" customFormat="1" x14ac:dyDescent="0.25">
      <c r="A40" s="37"/>
      <c r="B40" s="34" t="s">
        <v>96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21">
        <v>0</v>
      </c>
      <c r="Z40" s="19">
        <v>0</v>
      </c>
      <c r="AA40" s="19">
        <v>0</v>
      </c>
      <c r="AB40" s="19">
        <v>0</v>
      </c>
      <c r="AC40" s="19">
        <v>1.03</v>
      </c>
      <c r="AD40" s="19">
        <v>0</v>
      </c>
      <c r="AE40" s="19">
        <v>1.03</v>
      </c>
      <c r="AF40" s="19">
        <v>0</v>
      </c>
      <c r="AG40" s="19">
        <v>1.03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0.94</v>
      </c>
      <c r="BH40" s="19">
        <v>0</v>
      </c>
      <c r="BI40" s="19">
        <v>0</v>
      </c>
      <c r="BJ40" s="19">
        <v>0</v>
      </c>
      <c r="BK40" s="30">
        <f t="shared" si="0"/>
        <v>4.0299999999999994</v>
      </c>
      <c r="BL40" s="30">
        <f t="shared" si="3"/>
        <v>4.0299999999999994</v>
      </c>
      <c r="BM40" s="30">
        <f t="shared" si="2"/>
        <v>0</v>
      </c>
      <c r="BN40" s="30">
        <f t="shared" si="4"/>
        <v>0</v>
      </c>
      <c r="BO40" s="36">
        <f>BK40/18</f>
        <v>0.22388888888888886</v>
      </c>
    </row>
    <row r="41" spans="1:67" s="1" customFormat="1" x14ac:dyDescent="0.25">
      <c r="A41" s="37"/>
      <c r="B41" s="34" t="s">
        <v>97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21">
        <v>1.06</v>
      </c>
      <c r="Z41" s="19">
        <v>0</v>
      </c>
      <c r="AA41" s="19">
        <v>1.06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1.06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1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30">
        <f t="shared" si="0"/>
        <v>4.18</v>
      </c>
      <c r="BL41" s="30">
        <f t="shared" si="3"/>
        <v>4.18</v>
      </c>
      <c r="BM41" s="30">
        <f t="shared" si="2"/>
        <v>0</v>
      </c>
      <c r="BN41" s="30">
        <f t="shared" si="4"/>
        <v>0</v>
      </c>
      <c r="BO41" s="36">
        <f>BK41/18</f>
        <v>0.23222222222222222</v>
      </c>
    </row>
    <row r="42" spans="1:67" s="1" customFormat="1" ht="23.25" customHeight="1" x14ac:dyDescent="0.25">
      <c r="A42" s="37"/>
      <c r="B42" s="34" t="s">
        <v>98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21">
        <v>0</v>
      </c>
      <c r="Z42" s="19">
        <v>0</v>
      </c>
      <c r="AA42" s="19">
        <v>0</v>
      </c>
      <c r="AB42" s="19">
        <v>0</v>
      </c>
      <c r="AC42" s="19">
        <v>1.03</v>
      </c>
      <c r="AD42" s="19">
        <v>0</v>
      </c>
      <c r="AE42" s="19">
        <v>1.03</v>
      </c>
      <c r="AF42" s="19">
        <v>0</v>
      </c>
      <c r="AG42" s="19">
        <v>1.03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0.88</v>
      </c>
      <c r="BJ42" s="19">
        <v>0</v>
      </c>
      <c r="BK42" s="30">
        <f t="shared" si="0"/>
        <v>3.9699999999999998</v>
      </c>
      <c r="BL42" s="30">
        <f t="shared" si="3"/>
        <v>3.9699999999999998</v>
      </c>
      <c r="BM42" s="30">
        <f t="shared" si="2"/>
        <v>0</v>
      </c>
      <c r="BN42" s="30">
        <f t="shared" si="4"/>
        <v>0</v>
      </c>
      <c r="BO42" s="36">
        <f>BK42/18</f>
        <v>0.22055555555555553</v>
      </c>
    </row>
    <row r="43" spans="1:67" s="1" customFormat="1" ht="22.5" x14ac:dyDescent="0.25">
      <c r="A43" s="37"/>
      <c r="B43" s="34" t="s">
        <v>99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21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30">
        <f t="shared" si="0"/>
        <v>1</v>
      </c>
      <c r="BL43" s="30">
        <f t="shared" si="3"/>
        <v>1</v>
      </c>
      <c r="BM43" s="30">
        <f t="shared" si="2"/>
        <v>0</v>
      </c>
      <c r="BN43" s="30">
        <f t="shared" si="4"/>
        <v>0</v>
      </c>
      <c r="BO43" s="36">
        <f t="shared" ref="BO43:BO60" si="7">BK43/18</f>
        <v>5.5555555555555552E-2</v>
      </c>
    </row>
    <row r="44" spans="1:67" s="1" customFormat="1" ht="45" x14ac:dyDescent="0.25">
      <c r="A44" s="37"/>
      <c r="B44" s="34" t="s">
        <v>100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1</v>
      </c>
      <c r="R44" s="19">
        <v>0</v>
      </c>
      <c r="S44" s="19">
        <v>1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21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30">
        <f t="shared" si="0"/>
        <v>2</v>
      </c>
      <c r="BL44" s="30">
        <f t="shared" si="3"/>
        <v>2</v>
      </c>
      <c r="BM44" s="30">
        <f t="shared" si="2"/>
        <v>0</v>
      </c>
      <c r="BN44" s="30">
        <f t="shared" si="4"/>
        <v>0</v>
      </c>
      <c r="BO44" s="36">
        <f t="shared" si="7"/>
        <v>0.1111111111111111</v>
      </c>
    </row>
    <row r="45" spans="1:67" s="1" customFormat="1" x14ac:dyDescent="0.25">
      <c r="A45" s="37"/>
      <c r="B45" s="34" t="s">
        <v>101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</v>
      </c>
      <c r="U45" s="19"/>
      <c r="V45" s="19"/>
      <c r="W45" s="19"/>
      <c r="X45" s="19"/>
      <c r="Y45" s="21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30"/>
      <c r="BL45" s="30">
        <f t="shared" si="3"/>
        <v>0</v>
      </c>
      <c r="BM45" s="30"/>
      <c r="BN45" s="30">
        <f t="shared" si="4"/>
        <v>0</v>
      </c>
      <c r="BO45" s="36"/>
    </row>
    <row r="46" spans="1:67" s="1" customFormat="1" x14ac:dyDescent="0.25">
      <c r="A46" s="37"/>
      <c r="B46" s="34" t="s">
        <v>102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1</v>
      </c>
      <c r="V46" s="19">
        <v>0</v>
      </c>
      <c r="W46" s="19">
        <v>1</v>
      </c>
      <c r="X46" s="19">
        <v>0</v>
      </c>
      <c r="Y46" s="21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30">
        <f t="shared" ref="BK46:BK68" si="8">SUM(C46:BJ46)</f>
        <v>2</v>
      </c>
      <c r="BL46" s="30">
        <f t="shared" si="3"/>
        <v>2</v>
      </c>
      <c r="BM46" s="30">
        <f t="shared" ref="BM46:BM68" si="9">SUM(D46,F46,H46,J46,L46,N46,T46,P46,R46,V46,X46)</f>
        <v>0</v>
      </c>
      <c r="BN46" s="30">
        <f t="shared" si="4"/>
        <v>0</v>
      </c>
      <c r="BO46" s="36">
        <f>BK46/18</f>
        <v>0.1111111111111111</v>
      </c>
    </row>
    <row r="47" spans="1:67" s="1" customFormat="1" x14ac:dyDescent="0.25">
      <c r="A47" s="37"/>
      <c r="B47" s="34" t="s">
        <v>103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1</v>
      </c>
      <c r="P47" s="19">
        <v>0</v>
      </c>
      <c r="Q47" s="19">
        <v>1</v>
      </c>
      <c r="R47" s="19">
        <v>0</v>
      </c>
      <c r="S47" s="19">
        <v>1</v>
      </c>
      <c r="T47" s="19">
        <v>0</v>
      </c>
      <c r="U47" s="19">
        <v>2</v>
      </c>
      <c r="V47" s="19">
        <v>0</v>
      </c>
      <c r="W47" s="19">
        <v>2</v>
      </c>
      <c r="X47" s="19">
        <v>0</v>
      </c>
      <c r="Y47" s="21">
        <v>1.06</v>
      </c>
      <c r="Z47" s="19">
        <v>0</v>
      </c>
      <c r="AA47" s="19">
        <v>1.06</v>
      </c>
      <c r="AB47" s="19">
        <v>0</v>
      </c>
      <c r="AC47" s="19">
        <v>1.03</v>
      </c>
      <c r="AD47" s="19">
        <v>0</v>
      </c>
      <c r="AE47" s="19">
        <v>1.03</v>
      </c>
      <c r="AF47" s="19">
        <v>0</v>
      </c>
      <c r="AG47" s="19">
        <v>1.03</v>
      </c>
      <c r="AH47" s="19">
        <v>0</v>
      </c>
      <c r="AI47" s="19">
        <v>0.97</v>
      </c>
      <c r="AJ47" s="19">
        <v>0</v>
      </c>
      <c r="AK47" s="19">
        <v>0.97</v>
      </c>
      <c r="AL47" s="19">
        <v>0</v>
      </c>
      <c r="AM47" s="19">
        <v>0.97</v>
      </c>
      <c r="AN47" s="19">
        <v>0</v>
      </c>
      <c r="AO47" s="19">
        <v>0.91</v>
      </c>
      <c r="AP47" s="19">
        <v>0</v>
      </c>
      <c r="AQ47" s="19">
        <v>0.91</v>
      </c>
      <c r="AR47" s="19">
        <v>0</v>
      </c>
      <c r="AS47" s="19">
        <v>0.91</v>
      </c>
      <c r="AT47" s="19">
        <v>0</v>
      </c>
      <c r="AU47" s="19">
        <v>1.82</v>
      </c>
      <c r="AV47" s="19">
        <v>0</v>
      </c>
      <c r="AW47" s="19">
        <v>1.06</v>
      </c>
      <c r="AX47" s="19">
        <v>0</v>
      </c>
      <c r="AY47" s="19">
        <v>0.94</v>
      </c>
      <c r="AZ47" s="19">
        <v>0</v>
      </c>
      <c r="BA47" s="19">
        <v>0</v>
      </c>
      <c r="BB47" s="19">
        <v>0</v>
      </c>
      <c r="BC47" s="19">
        <v>0.91</v>
      </c>
      <c r="BD47" s="19">
        <v>0</v>
      </c>
      <c r="BE47" s="19">
        <v>2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30">
        <f t="shared" si="8"/>
        <v>24.580000000000002</v>
      </c>
      <c r="BL47" s="30">
        <f t="shared" si="3"/>
        <v>24.580000000000002</v>
      </c>
      <c r="BM47" s="30">
        <f t="shared" si="9"/>
        <v>0</v>
      </c>
      <c r="BN47" s="30">
        <f t="shared" si="4"/>
        <v>0</v>
      </c>
      <c r="BO47" s="36">
        <f t="shared" si="7"/>
        <v>1.3655555555555556</v>
      </c>
    </row>
    <row r="48" spans="1:67" s="1" customFormat="1" x14ac:dyDescent="0.25">
      <c r="A48" s="37"/>
      <c r="B48" s="34" t="s">
        <v>104</v>
      </c>
      <c r="C48" s="19">
        <v>0.97</v>
      </c>
      <c r="D48" s="19">
        <v>0</v>
      </c>
      <c r="E48" s="19">
        <v>0.97</v>
      </c>
      <c r="F48" s="19">
        <v>0</v>
      </c>
      <c r="G48" s="19">
        <v>0.97</v>
      </c>
      <c r="H48" s="19">
        <v>0</v>
      </c>
      <c r="I48" s="19">
        <v>0.97</v>
      </c>
      <c r="J48" s="19">
        <v>0</v>
      </c>
      <c r="K48" s="19">
        <v>0.97</v>
      </c>
      <c r="L48" s="19">
        <v>0</v>
      </c>
      <c r="M48" s="19">
        <v>0.97</v>
      </c>
      <c r="N48" s="19">
        <v>0</v>
      </c>
      <c r="O48" s="19">
        <v>1</v>
      </c>
      <c r="P48" s="19">
        <v>0</v>
      </c>
      <c r="Q48" s="19">
        <v>1</v>
      </c>
      <c r="R48" s="19">
        <v>0</v>
      </c>
      <c r="S48" s="19">
        <v>1</v>
      </c>
      <c r="T48" s="19">
        <v>0</v>
      </c>
      <c r="U48" s="19">
        <v>1</v>
      </c>
      <c r="V48" s="19">
        <v>0</v>
      </c>
      <c r="W48" s="19">
        <v>1</v>
      </c>
      <c r="X48" s="19">
        <v>0</v>
      </c>
      <c r="Y48" s="21">
        <v>1.06</v>
      </c>
      <c r="Z48" s="19">
        <v>0</v>
      </c>
      <c r="AA48" s="19">
        <v>1.06</v>
      </c>
      <c r="AB48" s="19">
        <v>0</v>
      </c>
      <c r="AC48" s="19">
        <v>1.03</v>
      </c>
      <c r="AD48" s="19">
        <v>0</v>
      </c>
      <c r="AE48" s="19">
        <v>1.03</v>
      </c>
      <c r="AF48" s="19">
        <v>0</v>
      </c>
      <c r="AG48" s="19">
        <v>1.03</v>
      </c>
      <c r="AH48" s="19">
        <v>0</v>
      </c>
      <c r="AI48" s="19">
        <v>0.97</v>
      </c>
      <c r="AJ48" s="19">
        <v>0</v>
      </c>
      <c r="AK48" s="19">
        <v>0.97</v>
      </c>
      <c r="AL48" s="19">
        <v>0</v>
      </c>
      <c r="AM48" s="19">
        <v>0.97</v>
      </c>
      <c r="AN48" s="19">
        <v>0</v>
      </c>
      <c r="AO48" s="19">
        <v>0.91</v>
      </c>
      <c r="AP48" s="19">
        <v>0</v>
      </c>
      <c r="AQ48" s="19">
        <v>0.91</v>
      </c>
      <c r="AR48" s="19">
        <v>0</v>
      </c>
      <c r="AS48" s="19">
        <v>0.91</v>
      </c>
      <c r="AT48" s="19">
        <v>0</v>
      </c>
      <c r="AU48" s="19">
        <v>0.91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1</v>
      </c>
      <c r="BF48" s="19">
        <v>0</v>
      </c>
      <c r="BG48" s="19">
        <v>0.94</v>
      </c>
      <c r="BH48" s="19">
        <v>0</v>
      </c>
      <c r="BI48" s="19">
        <v>0</v>
      </c>
      <c r="BJ48" s="19">
        <v>0</v>
      </c>
      <c r="BK48" s="30">
        <f t="shared" si="8"/>
        <v>24.52</v>
      </c>
      <c r="BL48" s="30">
        <f t="shared" si="3"/>
        <v>24.52</v>
      </c>
      <c r="BM48" s="30">
        <f t="shared" si="9"/>
        <v>0</v>
      </c>
      <c r="BN48" s="30">
        <f t="shared" si="4"/>
        <v>0</v>
      </c>
      <c r="BO48" s="36">
        <f t="shared" si="7"/>
        <v>1.3622222222222222</v>
      </c>
    </row>
    <row r="49" spans="1:67" s="1" customFormat="1" x14ac:dyDescent="0.25">
      <c r="A49" s="25">
        <v>5</v>
      </c>
      <c r="B49" s="28" t="s">
        <v>105</v>
      </c>
      <c r="C49" s="29">
        <f t="shared" ref="C49:BJ49" si="10">SUM(C50:C51)</f>
        <v>0</v>
      </c>
      <c r="D49" s="29">
        <f t="shared" si="10"/>
        <v>0</v>
      </c>
      <c r="E49" s="29">
        <f t="shared" si="10"/>
        <v>0</v>
      </c>
      <c r="F49" s="29">
        <f t="shared" si="10"/>
        <v>0</v>
      </c>
      <c r="G49" s="29">
        <f t="shared" si="10"/>
        <v>0</v>
      </c>
      <c r="H49" s="29">
        <f t="shared" si="10"/>
        <v>0</v>
      </c>
      <c r="I49" s="29">
        <f t="shared" si="10"/>
        <v>0</v>
      </c>
      <c r="J49" s="29">
        <f t="shared" si="10"/>
        <v>0</v>
      </c>
      <c r="K49" s="29">
        <f t="shared" si="10"/>
        <v>0</v>
      </c>
      <c r="L49" s="29">
        <f t="shared" si="10"/>
        <v>0</v>
      </c>
      <c r="M49" s="29">
        <f t="shared" si="10"/>
        <v>0</v>
      </c>
      <c r="N49" s="29">
        <f t="shared" si="10"/>
        <v>0</v>
      </c>
      <c r="O49" s="29">
        <f t="shared" si="10"/>
        <v>2</v>
      </c>
      <c r="P49" s="29">
        <f t="shared" si="10"/>
        <v>0</v>
      </c>
      <c r="Q49" s="29">
        <f t="shared" si="10"/>
        <v>2</v>
      </c>
      <c r="R49" s="29">
        <f t="shared" si="10"/>
        <v>0</v>
      </c>
      <c r="S49" s="29">
        <f t="shared" si="10"/>
        <v>2</v>
      </c>
      <c r="T49" s="29">
        <f t="shared" si="10"/>
        <v>0</v>
      </c>
      <c r="U49" s="29">
        <f t="shared" si="10"/>
        <v>1</v>
      </c>
      <c r="V49" s="29">
        <f t="shared" si="10"/>
        <v>0</v>
      </c>
      <c r="W49" s="29">
        <f t="shared" si="10"/>
        <v>1</v>
      </c>
      <c r="X49" s="29">
        <f t="shared" si="10"/>
        <v>0</v>
      </c>
      <c r="Y49" s="31">
        <f t="shared" si="10"/>
        <v>0</v>
      </c>
      <c r="Z49" s="29">
        <f t="shared" si="10"/>
        <v>0</v>
      </c>
      <c r="AA49" s="29">
        <f t="shared" si="10"/>
        <v>0</v>
      </c>
      <c r="AB49" s="29">
        <f t="shared" si="10"/>
        <v>0</v>
      </c>
      <c r="AC49" s="29">
        <f t="shared" si="10"/>
        <v>0</v>
      </c>
      <c r="AD49" s="29">
        <f t="shared" si="10"/>
        <v>0</v>
      </c>
      <c r="AE49" s="29">
        <f t="shared" si="10"/>
        <v>0</v>
      </c>
      <c r="AF49" s="29">
        <f t="shared" si="10"/>
        <v>0</v>
      </c>
      <c r="AG49" s="29">
        <f t="shared" si="10"/>
        <v>0</v>
      </c>
      <c r="AH49" s="29">
        <f t="shared" si="10"/>
        <v>0</v>
      </c>
      <c r="AI49" s="29">
        <f t="shared" si="10"/>
        <v>0</v>
      </c>
      <c r="AJ49" s="29">
        <f t="shared" si="10"/>
        <v>0</v>
      </c>
      <c r="AK49" s="29">
        <f t="shared" si="10"/>
        <v>0</v>
      </c>
      <c r="AL49" s="29">
        <f t="shared" si="10"/>
        <v>0</v>
      </c>
      <c r="AM49" s="29">
        <f t="shared" si="10"/>
        <v>0</v>
      </c>
      <c r="AN49" s="29">
        <f t="shared" si="10"/>
        <v>0</v>
      </c>
      <c r="AO49" s="29">
        <f t="shared" si="10"/>
        <v>0</v>
      </c>
      <c r="AP49" s="29">
        <f t="shared" si="10"/>
        <v>0</v>
      </c>
      <c r="AQ49" s="29">
        <f t="shared" si="10"/>
        <v>0</v>
      </c>
      <c r="AR49" s="29">
        <f t="shared" si="10"/>
        <v>0</v>
      </c>
      <c r="AS49" s="29">
        <f t="shared" si="10"/>
        <v>0</v>
      </c>
      <c r="AT49" s="29">
        <f t="shared" si="10"/>
        <v>0</v>
      </c>
      <c r="AU49" s="29">
        <f t="shared" si="10"/>
        <v>0</v>
      </c>
      <c r="AV49" s="29">
        <f t="shared" si="10"/>
        <v>0</v>
      </c>
      <c r="AW49" s="29">
        <f t="shared" si="10"/>
        <v>0</v>
      </c>
      <c r="AX49" s="29">
        <f t="shared" si="10"/>
        <v>0</v>
      </c>
      <c r="AY49" s="29">
        <f t="shared" si="10"/>
        <v>0</v>
      </c>
      <c r="AZ49" s="29">
        <f t="shared" si="10"/>
        <v>0</v>
      </c>
      <c r="BA49" s="29">
        <f t="shared" si="10"/>
        <v>0</v>
      </c>
      <c r="BB49" s="29">
        <f t="shared" si="10"/>
        <v>0</v>
      </c>
      <c r="BC49" s="29">
        <f t="shared" si="10"/>
        <v>0</v>
      </c>
      <c r="BD49" s="29">
        <f t="shared" si="10"/>
        <v>0</v>
      </c>
      <c r="BE49" s="29">
        <f t="shared" si="10"/>
        <v>0</v>
      </c>
      <c r="BF49" s="29">
        <f t="shared" si="10"/>
        <v>0</v>
      </c>
      <c r="BG49" s="29">
        <f t="shared" si="10"/>
        <v>0</v>
      </c>
      <c r="BH49" s="29">
        <f t="shared" si="10"/>
        <v>0</v>
      </c>
      <c r="BI49" s="29">
        <f t="shared" si="10"/>
        <v>0</v>
      </c>
      <c r="BJ49" s="29">
        <f t="shared" si="10"/>
        <v>0</v>
      </c>
      <c r="BK49" s="30">
        <f t="shared" si="8"/>
        <v>8</v>
      </c>
      <c r="BL49" s="30">
        <f t="shared" si="3"/>
        <v>8</v>
      </c>
      <c r="BM49" s="30">
        <f t="shared" si="9"/>
        <v>0</v>
      </c>
      <c r="BN49" s="30">
        <f t="shared" si="4"/>
        <v>0</v>
      </c>
      <c r="BO49" s="32">
        <f>SUM(BO50:BO51)</f>
        <v>0.44444444444444442</v>
      </c>
    </row>
    <row r="50" spans="1:67" s="1" customFormat="1" x14ac:dyDescent="0.25">
      <c r="A50" s="37"/>
      <c r="B50" s="34" t="s">
        <v>106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1</v>
      </c>
      <c r="P50" s="19">
        <v>0</v>
      </c>
      <c r="Q50" s="19">
        <v>1</v>
      </c>
      <c r="R50" s="19">
        <v>0</v>
      </c>
      <c r="S50" s="19">
        <v>1</v>
      </c>
      <c r="T50" s="19">
        <v>0</v>
      </c>
      <c r="U50" s="19">
        <v>0.5</v>
      </c>
      <c r="V50" s="19">
        <v>0</v>
      </c>
      <c r="W50" s="19">
        <v>0.5</v>
      </c>
      <c r="X50" s="19">
        <v>0</v>
      </c>
      <c r="Y50" s="21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30">
        <f t="shared" si="8"/>
        <v>4</v>
      </c>
      <c r="BL50" s="30">
        <f t="shared" si="3"/>
        <v>4</v>
      </c>
      <c r="BM50" s="30">
        <f t="shared" si="9"/>
        <v>0</v>
      </c>
      <c r="BN50" s="30">
        <f t="shared" si="4"/>
        <v>0</v>
      </c>
      <c r="BO50" s="36">
        <f t="shared" si="7"/>
        <v>0.22222222222222221</v>
      </c>
    </row>
    <row r="51" spans="1:67" s="1" customFormat="1" x14ac:dyDescent="0.25">
      <c r="A51" s="37"/>
      <c r="B51" s="34" t="s">
        <v>107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1</v>
      </c>
      <c r="P51" s="19">
        <v>0</v>
      </c>
      <c r="Q51" s="19">
        <v>1</v>
      </c>
      <c r="R51" s="19">
        <v>0</v>
      </c>
      <c r="S51" s="19">
        <v>1</v>
      </c>
      <c r="T51" s="19">
        <v>0</v>
      </c>
      <c r="U51" s="19">
        <v>0.5</v>
      </c>
      <c r="V51" s="19">
        <v>0</v>
      </c>
      <c r="W51" s="19">
        <v>0.5</v>
      </c>
      <c r="X51" s="19">
        <v>0</v>
      </c>
      <c r="Y51" s="21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30">
        <f t="shared" si="8"/>
        <v>4</v>
      </c>
      <c r="BL51" s="30">
        <f t="shared" si="3"/>
        <v>4</v>
      </c>
      <c r="BM51" s="30">
        <f t="shared" si="9"/>
        <v>0</v>
      </c>
      <c r="BN51" s="30">
        <f t="shared" si="4"/>
        <v>0</v>
      </c>
      <c r="BO51" s="36">
        <f t="shared" si="7"/>
        <v>0.22222222222222221</v>
      </c>
    </row>
    <row r="52" spans="1:67" s="1" customFormat="1" x14ac:dyDescent="0.25">
      <c r="A52" s="25">
        <v>6</v>
      </c>
      <c r="B52" s="28" t="s">
        <v>108</v>
      </c>
      <c r="C52" s="29">
        <f t="shared" ref="C52:BJ52" si="11">C53</f>
        <v>1.94</v>
      </c>
      <c r="D52" s="29">
        <f t="shared" si="11"/>
        <v>0</v>
      </c>
      <c r="E52" s="29">
        <f t="shared" si="11"/>
        <v>1.94</v>
      </c>
      <c r="F52" s="29">
        <f t="shared" si="11"/>
        <v>0</v>
      </c>
      <c r="G52" s="29">
        <f t="shared" si="11"/>
        <v>1.94</v>
      </c>
      <c r="H52" s="29">
        <f t="shared" si="11"/>
        <v>0</v>
      </c>
      <c r="I52" s="29">
        <f t="shared" si="11"/>
        <v>1.94</v>
      </c>
      <c r="J52" s="29">
        <f t="shared" si="11"/>
        <v>0</v>
      </c>
      <c r="K52" s="29">
        <f t="shared" si="11"/>
        <v>1.94</v>
      </c>
      <c r="L52" s="29">
        <f t="shared" si="11"/>
        <v>0</v>
      </c>
      <c r="M52" s="29">
        <f t="shared" si="11"/>
        <v>1.94</v>
      </c>
      <c r="N52" s="29">
        <f t="shared" si="11"/>
        <v>0</v>
      </c>
      <c r="O52" s="29">
        <f t="shared" si="11"/>
        <v>2</v>
      </c>
      <c r="P52" s="29">
        <f t="shared" si="11"/>
        <v>0</v>
      </c>
      <c r="Q52" s="29">
        <f t="shared" si="11"/>
        <v>2</v>
      </c>
      <c r="R52" s="29">
        <f t="shared" si="11"/>
        <v>0</v>
      </c>
      <c r="S52" s="29">
        <f t="shared" si="11"/>
        <v>2</v>
      </c>
      <c r="T52" s="29">
        <f t="shared" si="11"/>
        <v>0</v>
      </c>
      <c r="U52" s="29">
        <f t="shared" si="11"/>
        <v>1</v>
      </c>
      <c r="V52" s="29">
        <f t="shared" si="11"/>
        <v>0</v>
      </c>
      <c r="W52" s="29">
        <f t="shared" si="11"/>
        <v>1</v>
      </c>
      <c r="X52" s="29">
        <f t="shared" si="11"/>
        <v>0</v>
      </c>
      <c r="Y52" s="31">
        <f t="shared" si="11"/>
        <v>1.06</v>
      </c>
      <c r="Z52" s="29">
        <f t="shared" si="11"/>
        <v>0</v>
      </c>
      <c r="AA52" s="29">
        <f t="shared" si="11"/>
        <v>1.06</v>
      </c>
      <c r="AB52" s="29">
        <f t="shared" si="11"/>
        <v>0</v>
      </c>
      <c r="AC52" s="29">
        <f t="shared" si="11"/>
        <v>1.03</v>
      </c>
      <c r="AD52" s="29">
        <f t="shared" si="11"/>
        <v>0</v>
      </c>
      <c r="AE52" s="29">
        <f t="shared" si="11"/>
        <v>1.03</v>
      </c>
      <c r="AF52" s="29">
        <f t="shared" si="11"/>
        <v>0</v>
      </c>
      <c r="AG52" s="29">
        <f t="shared" si="11"/>
        <v>1.03</v>
      </c>
      <c r="AH52" s="29">
        <f t="shared" si="11"/>
        <v>0</v>
      </c>
      <c r="AI52" s="29">
        <f t="shared" si="11"/>
        <v>0.97</v>
      </c>
      <c r="AJ52" s="29">
        <f t="shared" si="11"/>
        <v>0</v>
      </c>
      <c r="AK52" s="29">
        <f t="shared" si="11"/>
        <v>0.97</v>
      </c>
      <c r="AL52" s="29">
        <f t="shared" si="11"/>
        <v>0</v>
      </c>
      <c r="AM52" s="29">
        <f t="shared" si="11"/>
        <v>0.97</v>
      </c>
      <c r="AN52" s="29">
        <f t="shared" si="11"/>
        <v>0</v>
      </c>
      <c r="AO52" s="29">
        <f t="shared" si="11"/>
        <v>0.91</v>
      </c>
      <c r="AP52" s="29">
        <f t="shared" si="11"/>
        <v>0</v>
      </c>
      <c r="AQ52" s="29">
        <f t="shared" si="11"/>
        <v>0.91</v>
      </c>
      <c r="AR52" s="29">
        <f t="shared" si="11"/>
        <v>0</v>
      </c>
      <c r="AS52" s="29">
        <f t="shared" si="11"/>
        <v>0.91</v>
      </c>
      <c r="AT52" s="29">
        <f t="shared" si="11"/>
        <v>0</v>
      </c>
      <c r="AU52" s="29">
        <f t="shared" si="11"/>
        <v>0.91</v>
      </c>
      <c r="AV52" s="29">
        <f t="shared" si="11"/>
        <v>0</v>
      </c>
      <c r="AW52" s="29">
        <f t="shared" si="11"/>
        <v>0</v>
      </c>
      <c r="AX52" s="29">
        <f t="shared" si="11"/>
        <v>0</v>
      </c>
      <c r="AY52" s="29">
        <f t="shared" si="11"/>
        <v>0</v>
      </c>
      <c r="AZ52" s="29">
        <f t="shared" si="11"/>
        <v>0</v>
      </c>
      <c r="BA52" s="29">
        <f t="shared" si="11"/>
        <v>0</v>
      </c>
      <c r="BB52" s="29">
        <f t="shared" si="11"/>
        <v>0</v>
      </c>
      <c r="BC52" s="29">
        <f t="shared" si="11"/>
        <v>0</v>
      </c>
      <c r="BD52" s="29">
        <f t="shared" si="11"/>
        <v>0</v>
      </c>
      <c r="BE52" s="29">
        <f t="shared" si="11"/>
        <v>2</v>
      </c>
      <c r="BF52" s="29">
        <f t="shared" si="11"/>
        <v>0</v>
      </c>
      <c r="BG52" s="29">
        <f t="shared" si="11"/>
        <v>1.88</v>
      </c>
      <c r="BH52" s="29">
        <f t="shared" si="11"/>
        <v>0</v>
      </c>
      <c r="BI52" s="29">
        <v>1.76</v>
      </c>
      <c r="BJ52" s="29">
        <f t="shared" si="11"/>
        <v>0</v>
      </c>
      <c r="BK52" s="30">
        <f t="shared" si="8"/>
        <v>37.04</v>
      </c>
      <c r="BL52" s="30">
        <f t="shared" si="3"/>
        <v>37.04</v>
      </c>
      <c r="BM52" s="30">
        <f t="shared" si="9"/>
        <v>0</v>
      </c>
      <c r="BN52" s="30">
        <f t="shared" si="4"/>
        <v>0</v>
      </c>
      <c r="BO52" s="32">
        <f>SUM(BO53)</f>
        <v>2.0577777777777779</v>
      </c>
    </row>
    <row r="53" spans="1:67" s="1" customFormat="1" ht="25.5" customHeight="1" x14ac:dyDescent="0.25">
      <c r="A53" s="33"/>
      <c r="B53" s="34" t="s">
        <v>109</v>
      </c>
      <c r="C53" s="19">
        <v>1.94</v>
      </c>
      <c r="D53" s="19">
        <v>0</v>
      </c>
      <c r="E53" s="19">
        <v>1.94</v>
      </c>
      <c r="F53" s="19">
        <v>0</v>
      </c>
      <c r="G53" s="19">
        <v>1.94</v>
      </c>
      <c r="H53" s="19">
        <v>0</v>
      </c>
      <c r="I53" s="19">
        <v>1.94</v>
      </c>
      <c r="J53" s="19">
        <v>0</v>
      </c>
      <c r="K53" s="19">
        <v>1.94</v>
      </c>
      <c r="L53" s="19">
        <v>0</v>
      </c>
      <c r="M53" s="19">
        <v>1.94</v>
      </c>
      <c r="N53" s="19">
        <v>0</v>
      </c>
      <c r="O53" s="19">
        <v>2</v>
      </c>
      <c r="P53" s="19">
        <v>0</v>
      </c>
      <c r="Q53" s="19">
        <v>2</v>
      </c>
      <c r="R53" s="19">
        <v>0</v>
      </c>
      <c r="S53" s="19">
        <v>2</v>
      </c>
      <c r="T53" s="19">
        <v>0</v>
      </c>
      <c r="U53" s="19">
        <v>1</v>
      </c>
      <c r="V53" s="19">
        <v>0</v>
      </c>
      <c r="W53" s="19">
        <v>1</v>
      </c>
      <c r="X53" s="19">
        <v>0</v>
      </c>
      <c r="Y53" s="21">
        <v>1.06</v>
      </c>
      <c r="Z53" s="19">
        <v>0</v>
      </c>
      <c r="AA53" s="19">
        <v>1.06</v>
      </c>
      <c r="AB53" s="19">
        <v>0</v>
      </c>
      <c r="AC53" s="19">
        <v>1.03</v>
      </c>
      <c r="AD53" s="19">
        <v>0</v>
      </c>
      <c r="AE53" s="19">
        <v>1.03</v>
      </c>
      <c r="AF53" s="19">
        <v>0</v>
      </c>
      <c r="AG53" s="19">
        <v>1.03</v>
      </c>
      <c r="AH53" s="19">
        <v>0</v>
      </c>
      <c r="AI53" s="19">
        <v>0.97</v>
      </c>
      <c r="AJ53" s="19">
        <v>0</v>
      </c>
      <c r="AK53" s="19">
        <v>0.97</v>
      </c>
      <c r="AL53" s="19">
        <v>0</v>
      </c>
      <c r="AM53" s="19">
        <v>0.97</v>
      </c>
      <c r="AN53" s="19">
        <v>0</v>
      </c>
      <c r="AO53" s="19">
        <v>0.91</v>
      </c>
      <c r="AP53" s="19">
        <v>0</v>
      </c>
      <c r="AQ53" s="19">
        <v>0.91</v>
      </c>
      <c r="AR53" s="19">
        <v>0</v>
      </c>
      <c r="AS53" s="19">
        <v>0.91</v>
      </c>
      <c r="AT53" s="19">
        <v>0</v>
      </c>
      <c r="AU53" s="19">
        <v>0.91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36">
        <v>2</v>
      </c>
      <c r="BF53" s="36">
        <v>0</v>
      </c>
      <c r="BG53" s="36">
        <v>1.88</v>
      </c>
      <c r="BH53" s="36">
        <v>0</v>
      </c>
      <c r="BI53" s="36">
        <v>1.76</v>
      </c>
      <c r="BJ53" s="19">
        <v>0</v>
      </c>
      <c r="BK53" s="30">
        <f t="shared" si="8"/>
        <v>37.04</v>
      </c>
      <c r="BL53" s="30">
        <f t="shared" si="3"/>
        <v>37.04</v>
      </c>
      <c r="BM53" s="30">
        <f t="shared" si="9"/>
        <v>0</v>
      </c>
      <c r="BN53" s="30">
        <f t="shared" si="4"/>
        <v>0</v>
      </c>
      <c r="BO53" s="36">
        <f t="shared" si="7"/>
        <v>2.0577777777777779</v>
      </c>
    </row>
    <row r="54" spans="1:67" s="1" customFormat="1" x14ac:dyDescent="0.25">
      <c r="A54" s="25">
        <v>7</v>
      </c>
      <c r="B54" s="28" t="s">
        <v>110</v>
      </c>
      <c r="C54" s="29">
        <f t="shared" ref="C54:AN54" si="12">SUM(C55:C60)</f>
        <v>0</v>
      </c>
      <c r="D54" s="29">
        <f t="shared" si="12"/>
        <v>0</v>
      </c>
      <c r="E54" s="29">
        <f t="shared" si="12"/>
        <v>0</v>
      </c>
      <c r="F54" s="29">
        <f t="shared" si="12"/>
        <v>0</v>
      </c>
      <c r="G54" s="29">
        <f t="shared" si="12"/>
        <v>0</v>
      </c>
      <c r="H54" s="29">
        <f t="shared" si="12"/>
        <v>0</v>
      </c>
      <c r="I54" s="29">
        <f t="shared" si="12"/>
        <v>0</v>
      </c>
      <c r="J54" s="29">
        <f t="shared" si="12"/>
        <v>0.97</v>
      </c>
      <c r="K54" s="29">
        <f t="shared" si="12"/>
        <v>0</v>
      </c>
      <c r="L54" s="29">
        <f t="shared" si="12"/>
        <v>0.97</v>
      </c>
      <c r="M54" s="29">
        <f t="shared" si="12"/>
        <v>0</v>
      </c>
      <c r="N54" s="29">
        <f t="shared" si="12"/>
        <v>0.97</v>
      </c>
      <c r="O54" s="29">
        <f t="shared" si="12"/>
        <v>2</v>
      </c>
      <c r="P54" s="29">
        <f t="shared" si="12"/>
        <v>0</v>
      </c>
      <c r="Q54" s="29">
        <f t="shared" si="12"/>
        <v>2</v>
      </c>
      <c r="R54" s="29">
        <f t="shared" si="12"/>
        <v>0</v>
      </c>
      <c r="S54" s="29">
        <f t="shared" si="12"/>
        <v>2</v>
      </c>
      <c r="T54" s="29">
        <f t="shared" si="12"/>
        <v>0</v>
      </c>
      <c r="U54" s="29">
        <f t="shared" si="12"/>
        <v>1</v>
      </c>
      <c r="V54" s="29">
        <f t="shared" si="12"/>
        <v>0</v>
      </c>
      <c r="W54" s="29">
        <f t="shared" si="12"/>
        <v>1</v>
      </c>
      <c r="X54" s="29">
        <f t="shared" si="12"/>
        <v>1</v>
      </c>
      <c r="Y54" s="31">
        <f t="shared" si="12"/>
        <v>1.06</v>
      </c>
      <c r="Z54" s="29">
        <f t="shared" si="12"/>
        <v>19.060000000000002</v>
      </c>
      <c r="AA54" s="29">
        <f t="shared" si="12"/>
        <v>1.06</v>
      </c>
      <c r="AB54" s="29">
        <f t="shared" si="12"/>
        <v>14.82</v>
      </c>
      <c r="AC54" s="29">
        <f t="shared" si="12"/>
        <v>1.03</v>
      </c>
      <c r="AD54" s="29">
        <f t="shared" si="12"/>
        <v>10.88</v>
      </c>
      <c r="AE54" s="29">
        <f t="shared" si="12"/>
        <v>1.03</v>
      </c>
      <c r="AF54" s="29">
        <f t="shared" si="12"/>
        <v>15.43</v>
      </c>
      <c r="AG54" s="29">
        <f t="shared" si="12"/>
        <v>1.03</v>
      </c>
      <c r="AH54" s="29">
        <f t="shared" si="12"/>
        <v>5.14</v>
      </c>
      <c r="AI54" s="29">
        <f t="shared" si="12"/>
        <v>0</v>
      </c>
      <c r="AJ54" s="29">
        <f t="shared" si="12"/>
        <v>16.05</v>
      </c>
      <c r="AK54" s="29">
        <f t="shared" si="12"/>
        <v>0</v>
      </c>
      <c r="AL54" s="29">
        <f t="shared" si="12"/>
        <v>20.11</v>
      </c>
      <c r="AM54" s="29">
        <f t="shared" si="12"/>
        <v>0</v>
      </c>
      <c r="AN54" s="29">
        <f t="shared" si="12"/>
        <v>7.67</v>
      </c>
      <c r="AO54" s="29">
        <f>SUM(AO55:AO60)</f>
        <v>0</v>
      </c>
      <c r="AP54" s="29">
        <f t="shared" ref="AP54:BJ54" si="13">SUM(AP55:AP60)</f>
        <v>15.35</v>
      </c>
      <c r="AQ54" s="29">
        <f t="shared" si="13"/>
        <v>0</v>
      </c>
      <c r="AR54" s="29">
        <f t="shared" si="13"/>
        <v>9.9700000000000006</v>
      </c>
      <c r="AS54" s="29">
        <f t="shared" si="13"/>
        <v>0</v>
      </c>
      <c r="AT54" s="29">
        <f t="shared" si="13"/>
        <v>11.76</v>
      </c>
      <c r="AU54" s="29">
        <f t="shared" si="13"/>
        <v>0</v>
      </c>
      <c r="AV54" s="29">
        <f t="shared" si="13"/>
        <v>7.26</v>
      </c>
      <c r="AW54" s="29">
        <f t="shared" si="13"/>
        <v>1.06</v>
      </c>
      <c r="AX54" s="29">
        <f t="shared" si="13"/>
        <v>6.35</v>
      </c>
      <c r="AY54" s="29">
        <f t="shared" si="13"/>
        <v>0</v>
      </c>
      <c r="AZ54" s="29">
        <f t="shared" si="13"/>
        <v>0</v>
      </c>
      <c r="BA54" s="29">
        <f t="shared" si="13"/>
        <v>0</v>
      </c>
      <c r="BB54" s="29">
        <f t="shared" si="13"/>
        <v>9.6999999999999993</v>
      </c>
      <c r="BC54" s="29">
        <f t="shared" si="13"/>
        <v>0</v>
      </c>
      <c r="BD54" s="29">
        <f t="shared" si="13"/>
        <v>21.29</v>
      </c>
      <c r="BE54" s="29">
        <f t="shared" si="13"/>
        <v>2</v>
      </c>
      <c r="BF54" s="29">
        <f t="shared" si="13"/>
        <v>7</v>
      </c>
      <c r="BG54" s="29">
        <f t="shared" si="13"/>
        <v>0</v>
      </c>
      <c r="BH54" s="29">
        <f t="shared" si="13"/>
        <v>8.4700000000000006</v>
      </c>
      <c r="BI54" s="29">
        <f t="shared" si="13"/>
        <v>0</v>
      </c>
      <c r="BJ54" s="29">
        <f t="shared" si="13"/>
        <v>6.18</v>
      </c>
      <c r="BK54" s="30">
        <f t="shared" si="8"/>
        <v>232.66999999999996</v>
      </c>
      <c r="BL54" s="30">
        <f t="shared" si="3"/>
        <v>16.27</v>
      </c>
      <c r="BM54" s="30">
        <f t="shared" si="9"/>
        <v>3.91</v>
      </c>
      <c r="BN54" s="30">
        <f t="shared" si="4"/>
        <v>197.05999999999997</v>
      </c>
      <c r="BO54" s="32">
        <f>SUM(BO55:BO60)</f>
        <v>12.926111111111112</v>
      </c>
    </row>
    <row r="55" spans="1:67" s="1" customFormat="1" x14ac:dyDescent="0.25">
      <c r="A55" s="37"/>
      <c r="B55" s="34" t="s">
        <v>111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</v>
      </c>
      <c r="P55" s="19">
        <v>0</v>
      </c>
      <c r="Q55" s="19">
        <v>1</v>
      </c>
      <c r="R55" s="19">
        <v>0</v>
      </c>
      <c r="S55" s="19">
        <v>1</v>
      </c>
      <c r="T55" s="19">
        <v>0</v>
      </c>
      <c r="U55" s="19">
        <v>1</v>
      </c>
      <c r="V55" s="19">
        <v>0</v>
      </c>
      <c r="W55" s="19">
        <v>1</v>
      </c>
      <c r="X55" s="19">
        <v>0</v>
      </c>
      <c r="Y55" s="21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30">
        <f t="shared" si="8"/>
        <v>5</v>
      </c>
      <c r="BL55" s="30">
        <f t="shared" si="3"/>
        <v>5</v>
      </c>
      <c r="BM55" s="30">
        <f t="shared" si="9"/>
        <v>0</v>
      </c>
      <c r="BN55" s="30">
        <f t="shared" si="4"/>
        <v>0</v>
      </c>
      <c r="BO55" s="36">
        <f t="shared" si="7"/>
        <v>0.27777777777777779</v>
      </c>
    </row>
    <row r="56" spans="1:67" s="1" customFormat="1" ht="22.5" x14ac:dyDescent="0.25">
      <c r="A56" s="38"/>
      <c r="B56" s="34" t="s">
        <v>112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0.97</v>
      </c>
      <c r="K56" s="19">
        <v>0</v>
      </c>
      <c r="L56" s="19">
        <v>0.97</v>
      </c>
      <c r="M56" s="19">
        <v>0</v>
      </c>
      <c r="N56" s="19">
        <v>0.97</v>
      </c>
      <c r="O56" s="19">
        <v>1</v>
      </c>
      <c r="P56" s="19">
        <v>0</v>
      </c>
      <c r="Q56" s="19">
        <v>1</v>
      </c>
      <c r="R56" s="19">
        <v>0</v>
      </c>
      <c r="S56" s="19">
        <v>1</v>
      </c>
      <c r="T56" s="19">
        <v>0</v>
      </c>
      <c r="U56" s="19">
        <v>0</v>
      </c>
      <c r="V56" s="19">
        <v>0</v>
      </c>
      <c r="W56" s="19">
        <v>0</v>
      </c>
      <c r="X56" s="19">
        <v>1</v>
      </c>
      <c r="Y56" s="21">
        <v>1.06</v>
      </c>
      <c r="Z56" s="19">
        <v>0</v>
      </c>
      <c r="AA56" s="19">
        <v>1.06</v>
      </c>
      <c r="AB56" s="19">
        <v>0</v>
      </c>
      <c r="AC56" s="19">
        <v>1.03</v>
      </c>
      <c r="AD56" s="19">
        <v>0</v>
      </c>
      <c r="AE56" s="19">
        <v>1.03</v>
      </c>
      <c r="AF56" s="19">
        <v>0</v>
      </c>
      <c r="AG56" s="19">
        <v>1.03</v>
      </c>
      <c r="AH56" s="19">
        <v>0</v>
      </c>
      <c r="AI56" s="19">
        <v>0</v>
      </c>
      <c r="AJ56" s="19">
        <v>0.97</v>
      </c>
      <c r="AK56" s="19">
        <v>0</v>
      </c>
      <c r="AL56" s="19">
        <v>0.97</v>
      </c>
      <c r="AM56" s="19">
        <v>0</v>
      </c>
      <c r="AN56" s="19">
        <v>0.97</v>
      </c>
      <c r="AO56" s="19">
        <v>0</v>
      </c>
      <c r="AP56" s="19">
        <v>0.91</v>
      </c>
      <c r="AQ56" s="19">
        <v>0</v>
      </c>
      <c r="AR56" s="19">
        <v>0.91</v>
      </c>
      <c r="AS56" s="19">
        <v>0</v>
      </c>
      <c r="AT56" s="19">
        <v>0.91</v>
      </c>
      <c r="AU56" s="19">
        <v>0</v>
      </c>
      <c r="AV56" s="19">
        <v>0.91</v>
      </c>
      <c r="AW56" s="19">
        <v>1.06</v>
      </c>
      <c r="AX56" s="19">
        <v>0</v>
      </c>
      <c r="AY56" s="19">
        <v>0</v>
      </c>
      <c r="AZ56" s="19">
        <v>0</v>
      </c>
      <c r="BA56" s="19">
        <v>0</v>
      </c>
      <c r="BB56" s="19">
        <v>1.94</v>
      </c>
      <c r="BC56" s="19">
        <v>0</v>
      </c>
      <c r="BD56" s="19">
        <v>0</v>
      </c>
      <c r="BE56" s="19">
        <v>2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30">
        <f t="shared" si="8"/>
        <v>23.67</v>
      </c>
      <c r="BL56" s="30">
        <f t="shared" si="3"/>
        <v>11.270000000000001</v>
      </c>
      <c r="BM56" s="30">
        <f t="shared" si="9"/>
        <v>3.91</v>
      </c>
      <c r="BN56" s="30">
        <f t="shared" si="4"/>
        <v>8.49</v>
      </c>
      <c r="BO56" s="36">
        <f t="shared" si="7"/>
        <v>1.3150000000000002</v>
      </c>
    </row>
    <row r="57" spans="1:67" s="1" customFormat="1" ht="22.5" x14ac:dyDescent="0.25">
      <c r="A57" s="38"/>
      <c r="B57" s="34" t="s">
        <v>113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21">
        <v>0</v>
      </c>
      <c r="Z57" s="19">
        <v>7.42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7.2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5.82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9.06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7.76</v>
      </c>
      <c r="BC57" s="19">
        <v>0</v>
      </c>
      <c r="BD57" s="19">
        <v>10.15</v>
      </c>
      <c r="BE57" s="19">
        <v>0</v>
      </c>
      <c r="BF57" s="19">
        <v>7</v>
      </c>
      <c r="BG57" s="19">
        <v>0</v>
      </c>
      <c r="BH57" s="19">
        <v>0</v>
      </c>
      <c r="BI57" s="19">
        <v>0</v>
      </c>
      <c r="BJ57" s="19">
        <v>0</v>
      </c>
      <c r="BK57" s="30">
        <f t="shared" si="8"/>
        <v>54.41</v>
      </c>
      <c r="BL57" s="30">
        <f t="shared" si="3"/>
        <v>0</v>
      </c>
      <c r="BM57" s="30">
        <f t="shared" si="9"/>
        <v>0</v>
      </c>
      <c r="BN57" s="30">
        <f t="shared" si="4"/>
        <v>47.21</v>
      </c>
      <c r="BO57" s="36">
        <f t="shared" si="7"/>
        <v>3.0227777777777778</v>
      </c>
    </row>
    <row r="58" spans="1:67" s="1" customFormat="1" x14ac:dyDescent="0.25">
      <c r="A58" s="38"/>
      <c r="B58" s="34" t="s">
        <v>114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21">
        <v>0</v>
      </c>
      <c r="Z58" s="19">
        <v>11.64</v>
      </c>
      <c r="AA58" s="19">
        <v>0</v>
      </c>
      <c r="AB58" s="19">
        <v>0</v>
      </c>
      <c r="AC58" s="19">
        <v>0</v>
      </c>
      <c r="AD58" s="19">
        <v>10.88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15.08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14.44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30">
        <f t="shared" si="8"/>
        <v>52.04</v>
      </c>
      <c r="BL58" s="30">
        <f t="shared" si="3"/>
        <v>0</v>
      </c>
      <c r="BM58" s="30">
        <f t="shared" si="9"/>
        <v>0</v>
      </c>
      <c r="BN58" s="30">
        <f t="shared" si="4"/>
        <v>52.04</v>
      </c>
      <c r="BO58" s="36">
        <f t="shared" si="7"/>
        <v>2.891111111111111</v>
      </c>
    </row>
    <row r="59" spans="1:67" s="1" customFormat="1" ht="22.5" x14ac:dyDescent="0.25">
      <c r="A59" s="38"/>
      <c r="B59" s="34" t="s">
        <v>115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21">
        <v>0</v>
      </c>
      <c r="Z59" s="19">
        <v>0</v>
      </c>
      <c r="AA59" s="19">
        <v>0</v>
      </c>
      <c r="AB59" s="19">
        <v>6.35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5.14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6.7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6.35</v>
      </c>
      <c r="AW59" s="19">
        <v>0</v>
      </c>
      <c r="AX59" s="19">
        <v>6.35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30">
        <f t="shared" si="8"/>
        <v>30.89</v>
      </c>
      <c r="BL59" s="30">
        <f t="shared" si="3"/>
        <v>0</v>
      </c>
      <c r="BM59" s="30">
        <f t="shared" si="9"/>
        <v>0</v>
      </c>
      <c r="BN59" s="30">
        <f t="shared" si="4"/>
        <v>30.89</v>
      </c>
      <c r="BO59" s="36">
        <f t="shared" si="7"/>
        <v>1.7161111111111111</v>
      </c>
    </row>
    <row r="60" spans="1:67" s="1" customFormat="1" x14ac:dyDescent="0.25">
      <c r="A60" s="38"/>
      <c r="B60" s="34" t="s">
        <v>116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21">
        <v>0</v>
      </c>
      <c r="Z60" s="19">
        <v>0</v>
      </c>
      <c r="AA60" s="19">
        <v>0</v>
      </c>
      <c r="AB60" s="19">
        <v>8.4700000000000006</v>
      </c>
      <c r="AC60" s="19">
        <v>0</v>
      </c>
      <c r="AD60" s="19">
        <v>0</v>
      </c>
      <c r="AE60" s="19">
        <v>0</v>
      </c>
      <c r="AF60" s="19">
        <v>8.23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13.32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10.85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11.14</v>
      </c>
      <c r="BE60" s="19">
        <v>0</v>
      </c>
      <c r="BF60" s="19">
        <v>0</v>
      </c>
      <c r="BG60" s="19">
        <v>0</v>
      </c>
      <c r="BH60" s="19">
        <v>8.4700000000000006</v>
      </c>
      <c r="BI60" s="19">
        <v>0</v>
      </c>
      <c r="BJ60" s="19">
        <v>6.18</v>
      </c>
      <c r="BK60" s="30">
        <f t="shared" si="8"/>
        <v>66.66</v>
      </c>
      <c r="BL60" s="30">
        <f t="shared" si="3"/>
        <v>0</v>
      </c>
      <c r="BM60" s="30">
        <f t="shared" si="9"/>
        <v>0</v>
      </c>
      <c r="BN60" s="30">
        <f t="shared" si="4"/>
        <v>58.43</v>
      </c>
      <c r="BO60" s="36">
        <f t="shared" si="7"/>
        <v>3.7033333333333331</v>
      </c>
    </row>
    <row r="61" spans="1:67" s="1" customFormat="1" ht="21" x14ac:dyDescent="0.25">
      <c r="A61" s="38"/>
      <c r="B61" s="28" t="s">
        <v>117</v>
      </c>
      <c r="C61" s="19">
        <f>SUM(C62:C65)</f>
        <v>0</v>
      </c>
      <c r="D61" s="19">
        <f t="shared" ref="D61:BJ61" si="14">SUM(D62:D65)</f>
        <v>0</v>
      </c>
      <c r="E61" s="19">
        <f t="shared" si="14"/>
        <v>0</v>
      </c>
      <c r="F61" s="19">
        <f t="shared" si="14"/>
        <v>0</v>
      </c>
      <c r="G61" s="19">
        <f t="shared" si="14"/>
        <v>0</v>
      </c>
      <c r="H61" s="19">
        <f t="shared" si="14"/>
        <v>0</v>
      </c>
      <c r="I61" s="19">
        <f t="shared" si="14"/>
        <v>0</v>
      </c>
      <c r="J61" s="19">
        <f t="shared" si="14"/>
        <v>0</v>
      </c>
      <c r="K61" s="19">
        <f t="shared" si="14"/>
        <v>0</v>
      </c>
      <c r="L61" s="19">
        <f t="shared" si="14"/>
        <v>0</v>
      </c>
      <c r="M61" s="19">
        <f t="shared" si="14"/>
        <v>0</v>
      </c>
      <c r="N61" s="19">
        <f t="shared" si="14"/>
        <v>0</v>
      </c>
      <c r="O61" s="19">
        <f t="shared" si="14"/>
        <v>0</v>
      </c>
      <c r="P61" s="19">
        <f t="shared" si="14"/>
        <v>0</v>
      </c>
      <c r="Q61" s="19">
        <f t="shared" si="14"/>
        <v>0</v>
      </c>
      <c r="R61" s="19">
        <f t="shared" si="14"/>
        <v>0</v>
      </c>
      <c r="S61" s="19">
        <f t="shared" si="14"/>
        <v>0</v>
      </c>
      <c r="T61" s="19">
        <f t="shared" si="14"/>
        <v>0</v>
      </c>
      <c r="U61" s="19">
        <f t="shared" si="14"/>
        <v>0</v>
      </c>
      <c r="V61" s="19">
        <f t="shared" si="14"/>
        <v>0</v>
      </c>
      <c r="W61" s="19">
        <f t="shared" si="14"/>
        <v>0</v>
      </c>
      <c r="X61" s="19">
        <f t="shared" si="14"/>
        <v>0</v>
      </c>
      <c r="Y61" s="21">
        <f t="shared" si="14"/>
        <v>0</v>
      </c>
      <c r="Z61" s="19">
        <f t="shared" si="14"/>
        <v>5.3</v>
      </c>
      <c r="AA61" s="19">
        <f t="shared" si="14"/>
        <v>0</v>
      </c>
      <c r="AB61" s="19">
        <f t="shared" si="14"/>
        <v>9.5399999999999991</v>
      </c>
      <c r="AC61" s="19">
        <f t="shared" si="14"/>
        <v>0</v>
      </c>
      <c r="AD61" s="19">
        <f t="shared" si="14"/>
        <v>2.06</v>
      </c>
      <c r="AE61" s="19">
        <f t="shared" si="14"/>
        <v>0</v>
      </c>
      <c r="AF61" s="19">
        <f t="shared" si="14"/>
        <v>10.43</v>
      </c>
      <c r="AG61" s="19">
        <f t="shared" si="14"/>
        <v>0</v>
      </c>
      <c r="AH61" s="19">
        <f t="shared" si="14"/>
        <v>12.94</v>
      </c>
      <c r="AI61" s="19">
        <f t="shared" si="14"/>
        <v>0</v>
      </c>
      <c r="AJ61" s="19">
        <f t="shared" si="14"/>
        <v>0</v>
      </c>
      <c r="AK61" s="19">
        <f t="shared" si="14"/>
        <v>0</v>
      </c>
      <c r="AL61" s="19">
        <f t="shared" si="14"/>
        <v>11.02</v>
      </c>
      <c r="AM61" s="19">
        <f t="shared" si="14"/>
        <v>0</v>
      </c>
      <c r="AN61" s="19">
        <f t="shared" si="14"/>
        <v>14.29</v>
      </c>
      <c r="AO61" s="19">
        <f t="shared" si="14"/>
        <v>0</v>
      </c>
      <c r="AP61" s="19">
        <f t="shared" si="14"/>
        <v>0</v>
      </c>
      <c r="AQ61" s="19">
        <f t="shared" si="14"/>
        <v>0</v>
      </c>
      <c r="AR61" s="19">
        <f t="shared" si="14"/>
        <v>5.38</v>
      </c>
      <c r="AS61" s="19">
        <f t="shared" si="14"/>
        <v>0</v>
      </c>
      <c r="AT61" s="19">
        <f t="shared" si="14"/>
        <v>3.59</v>
      </c>
      <c r="AU61" s="19">
        <f t="shared" si="14"/>
        <v>0</v>
      </c>
      <c r="AV61" s="19">
        <f t="shared" si="14"/>
        <v>12.65</v>
      </c>
      <c r="AW61" s="19">
        <f t="shared" si="14"/>
        <v>0</v>
      </c>
      <c r="AX61" s="19">
        <f t="shared" si="14"/>
        <v>0</v>
      </c>
      <c r="AY61" s="19">
        <f t="shared" si="14"/>
        <v>0</v>
      </c>
      <c r="AZ61" s="19">
        <f t="shared" si="14"/>
        <v>0</v>
      </c>
      <c r="BA61" s="19">
        <f t="shared" si="14"/>
        <v>0</v>
      </c>
      <c r="BB61" s="19">
        <f t="shared" si="14"/>
        <v>8.17</v>
      </c>
      <c r="BC61" s="19">
        <f t="shared" si="14"/>
        <v>0</v>
      </c>
      <c r="BD61" s="19">
        <f t="shared" si="14"/>
        <v>10.119999999999999</v>
      </c>
      <c r="BE61" s="19">
        <f t="shared" si="14"/>
        <v>0</v>
      </c>
      <c r="BF61" s="19">
        <f t="shared" si="14"/>
        <v>6.41</v>
      </c>
      <c r="BG61" s="19">
        <f t="shared" si="14"/>
        <v>0</v>
      </c>
      <c r="BH61" s="19">
        <f t="shared" si="14"/>
        <v>27.17</v>
      </c>
      <c r="BI61" s="19">
        <f t="shared" si="14"/>
        <v>0</v>
      </c>
      <c r="BJ61" s="19">
        <f t="shared" si="14"/>
        <v>21.17</v>
      </c>
      <c r="BK61" s="30">
        <f t="shared" si="8"/>
        <v>160.24</v>
      </c>
      <c r="BL61" s="30">
        <f t="shared" si="3"/>
        <v>0</v>
      </c>
      <c r="BM61" s="30">
        <f t="shared" si="9"/>
        <v>0</v>
      </c>
      <c r="BN61" s="30">
        <f t="shared" si="4"/>
        <v>149.81</v>
      </c>
      <c r="BO61" s="32">
        <f>SUM(BO62:BO65)</f>
        <v>6.6766666666666667</v>
      </c>
    </row>
    <row r="62" spans="1:67" s="1" customFormat="1" ht="22.5" x14ac:dyDescent="0.25">
      <c r="A62" s="38"/>
      <c r="B62" s="34" t="s">
        <v>113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21">
        <v>0</v>
      </c>
      <c r="Z62" s="19">
        <v>4.7699999999999996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5.73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9.26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5.38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8.17</v>
      </c>
      <c r="BC62" s="19">
        <v>0</v>
      </c>
      <c r="BD62" s="19">
        <v>5.56</v>
      </c>
      <c r="BE62" s="19">
        <v>0</v>
      </c>
      <c r="BF62" s="19">
        <v>6.41</v>
      </c>
      <c r="BG62" s="19">
        <v>0</v>
      </c>
      <c r="BH62" s="19">
        <v>0</v>
      </c>
      <c r="BI62" s="19">
        <v>0</v>
      </c>
      <c r="BJ62" s="19">
        <v>0</v>
      </c>
      <c r="BK62" s="30">
        <f t="shared" si="8"/>
        <v>45.28</v>
      </c>
      <c r="BL62" s="30">
        <f t="shared" si="3"/>
        <v>0</v>
      </c>
      <c r="BM62" s="30">
        <f t="shared" si="9"/>
        <v>0</v>
      </c>
      <c r="BN62" s="30">
        <f t="shared" si="4"/>
        <v>39.549999999999997</v>
      </c>
      <c r="BO62" s="36">
        <f>BK62/24</f>
        <v>1.8866666666666667</v>
      </c>
    </row>
    <row r="63" spans="1:67" s="1" customFormat="1" x14ac:dyDescent="0.25">
      <c r="A63" s="38"/>
      <c r="B63" s="34" t="s">
        <v>114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21">
        <v>0</v>
      </c>
      <c r="Z63" s="19">
        <v>0.53</v>
      </c>
      <c r="AA63" s="19">
        <v>0</v>
      </c>
      <c r="AB63" s="19">
        <v>0</v>
      </c>
      <c r="AC63" s="19">
        <v>0</v>
      </c>
      <c r="AD63" s="19">
        <v>2.06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30">
        <f t="shared" si="8"/>
        <v>2.59</v>
      </c>
      <c r="BL63" s="30">
        <f t="shared" si="3"/>
        <v>0</v>
      </c>
      <c r="BM63" s="30">
        <f t="shared" si="9"/>
        <v>0</v>
      </c>
      <c r="BN63" s="30">
        <f t="shared" si="4"/>
        <v>2.59</v>
      </c>
      <c r="BO63" s="36">
        <f>BK63/24</f>
        <v>0.10791666666666666</v>
      </c>
    </row>
    <row r="64" spans="1:67" s="45" customFormat="1" ht="22.5" x14ac:dyDescent="0.25">
      <c r="A64" s="39"/>
      <c r="B64" s="40" t="s">
        <v>115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2">
        <v>0</v>
      </c>
      <c r="Z64" s="41">
        <v>0</v>
      </c>
      <c r="AA64" s="41">
        <v>0</v>
      </c>
      <c r="AB64" s="41">
        <v>5.83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12.94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14.29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12.65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0</v>
      </c>
      <c r="BI64" s="41">
        <v>0</v>
      </c>
      <c r="BJ64" s="41">
        <v>0</v>
      </c>
      <c r="BK64" s="43">
        <f t="shared" si="8"/>
        <v>45.71</v>
      </c>
      <c r="BL64" s="43">
        <f t="shared" si="3"/>
        <v>0</v>
      </c>
      <c r="BM64" s="43">
        <f t="shared" si="9"/>
        <v>0</v>
      </c>
      <c r="BN64" s="43">
        <f t="shared" si="4"/>
        <v>45.71</v>
      </c>
      <c r="BO64" s="44">
        <f>BK64/24</f>
        <v>1.9045833333333333</v>
      </c>
    </row>
    <row r="65" spans="1:67" s="45" customFormat="1" x14ac:dyDescent="0.25">
      <c r="A65" s="39"/>
      <c r="B65" s="40" t="s">
        <v>116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2">
        <v>0</v>
      </c>
      <c r="Z65" s="41">
        <v>0</v>
      </c>
      <c r="AA65" s="41">
        <v>0</v>
      </c>
      <c r="AB65" s="41">
        <v>3.71</v>
      </c>
      <c r="AC65" s="41">
        <v>0</v>
      </c>
      <c r="AD65" s="41">
        <v>0</v>
      </c>
      <c r="AE65" s="41">
        <v>0</v>
      </c>
      <c r="AF65" s="41">
        <v>4.7</v>
      </c>
      <c r="AG65" s="41"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1.76</v>
      </c>
      <c r="AM65" s="41">
        <v>0</v>
      </c>
      <c r="AN65" s="41">
        <v>0</v>
      </c>
      <c r="AO65" s="41">
        <v>0</v>
      </c>
      <c r="AP65" s="41">
        <v>0</v>
      </c>
      <c r="AQ65" s="41">
        <v>0</v>
      </c>
      <c r="AR65" s="41">
        <v>0</v>
      </c>
      <c r="AS65" s="41">
        <v>0</v>
      </c>
      <c r="AT65" s="41">
        <v>3.59</v>
      </c>
      <c r="AU65" s="41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1">
        <v>0</v>
      </c>
      <c r="BC65" s="41">
        <v>0</v>
      </c>
      <c r="BD65" s="41">
        <v>4.5599999999999996</v>
      </c>
      <c r="BE65" s="41">
        <v>0</v>
      </c>
      <c r="BF65" s="41">
        <v>0</v>
      </c>
      <c r="BG65" s="41">
        <v>0</v>
      </c>
      <c r="BH65" s="41">
        <v>27.17</v>
      </c>
      <c r="BI65" s="41">
        <v>0</v>
      </c>
      <c r="BJ65" s="41">
        <v>21.17</v>
      </c>
      <c r="BK65" s="43">
        <f t="shared" si="8"/>
        <v>66.66</v>
      </c>
      <c r="BL65" s="30">
        <f t="shared" si="3"/>
        <v>0</v>
      </c>
      <c r="BM65" s="43">
        <f t="shared" si="9"/>
        <v>0</v>
      </c>
      <c r="BN65" s="30">
        <f t="shared" si="4"/>
        <v>61.96</v>
      </c>
      <c r="BO65" s="44">
        <f>BK65/24</f>
        <v>2.7774999999999999</v>
      </c>
    </row>
    <row r="66" spans="1:67" s="1" customFormat="1" x14ac:dyDescent="0.25">
      <c r="A66" s="25">
        <v>8</v>
      </c>
      <c r="B66" s="28" t="s">
        <v>118</v>
      </c>
      <c r="C66" s="29">
        <f t="shared" ref="C66:BJ66" si="15">SUM(C67:C68)</f>
        <v>0</v>
      </c>
      <c r="D66" s="29">
        <f t="shared" si="15"/>
        <v>0</v>
      </c>
      <c r="E66" s="29">
        <f t="shared" si="15"/>
        <v>0</v>
      </c>
      <c r="F66" s="29">
        <f t="shared" si="15"/>
        <v>0</v>
      </c>
      <c r="G66" s="29">
        <f t="shared" si="15"/>
        <v>0</v>
      </c>
      <c r="H66" s="29">
        <f t="shared" si="15"/>
        <v>0</v>
      </c>
      <c r="I66" s="29">
        <f t="shared" si="15"/>
        <v>0</v>
      </c>
      <c r="J66" s="29">
        <f t="shared" si="15"/>
        <v>0</v>
      </c>
      <c r="K66" s="29">
        <f t="shared" si="15"/>
        <v>0</v>
      </c>
      <c r="L66" s="29">
        <f t="shared" si="15"/>
        <v>0</v>
      </c>
      <c r="M66" s="29">
        <f t="shared" si="15"/>
        <v>0</v>
      </c>
      <c r="N66" s="29">
        <f t="shared" si="15"/>
        <v>0</v>
      </c>
      <c r="O66" s="29">
        <f t="shared" si="15"/>
        <v>0</v>
      </c>
      <c r="P66" s="29">
        <f t="shared" si="15"/>
        <v>0</v>
      </c>
      <c r="Q66" s="29">
        <f t="shared" si="15"/>
        <v>0</v>
      </c>
      <c r="R66" s="29">
        <f t="shared" si="15"/>
        <v>0</v>
      </c>
      <c r="S66" s="29">
        <f t="shared" si="15"/>
        <v>0</v>
      </c>
      <c r="T66" s="29">
        <f t="shared" si="15"/>
        <v>0</v>
      </c>
      <c r="U66" s="29">
        <f t="shared" si="15"/>
        <v>0</v>
      </c>
      <c r="V66" s="29">
        <f t="shared" si="15"/>
        <v>0</v>
      </c>
      <c r="W66" s="29">
        <f t="shared" si="15"/>
        <v>0</v>
      </c>
      <c r="X66" s="29">
        <f t="shared" si="15"/>
        <v>0</v>
      </c>
      <c r="Y66" s="31">
        <f t="shared" si="15"/>
        <v>0</v>
      </c>
      <c r="Z66" s="29">
        <f t="shared" si="15"/>
        <v>0</v>
      </c>
      <c r="AA66" s="29">
        <f t="shared" si="15"/>
        <v>0</v>
      </c>
      <c r="AB66" s="29">
        <f t="shared" si="15"/>
        <v>0</v>
      </c>
      <c r="AC66" s="29">
        <f t="shared" si="15"/>
        <v>0</v>
      </c>
      <c r="AD66" s="29">
        <f t="shared" si="15"/>
        <v>0</v>
      </c>
      <c r="AE66" s="29">
        <f t="shared" si="15"/>
        <v>0</v>
      </c>
      <c r="AF66" s="29">
        <f t="shared" si="15"/>
        <v>0</v>
      </c>
      <c r="AG66" s="29">
        <f t="shared" si="15"/>
        <v>0</v>
      </c>
      <c r="AH66" s="29">
        <f t="shared" si="15"/>
        <v>0</v>
      </c>
      <c r="AI66" s="29">
        <f t="shared" si="15"/>
        <v>0</v>
      </c>
      <c r="AJ66" s="29">
        <f t="shared" si="15"/>
        <v>0</v>
      </c>
      <c r="AK66" s="29">
        <f t="shared" si="15"/>
        <v>0</v>
      </c>
      <c r="AL66" s="29">
        <f t="shared" si="15"/>
        <v>0</v>
      </c>
      <c r="AM66" s="29">
        <f t="shared" si="15"/>
        <v>0</v>
      </c>
      <c r="AN66" s="29">
        <f t="shared" si="15"/>
        <v>0</v>
      </c>
      <c r="AO66" s="29">
        <f t="shared" si="15"/>
        <v>0</v>
      </c>
      <c r="AP66" s="29">
        <f t="shared" si="15"/>
        <v>0</v>
      </c>
      <c r="AQ66" s="29">
        <f t="shared" si="15"/>
        <v>0</v>
      </c>
      <c r="AR66" s="29">
        <f t="shared" si="15"/>
        <v>0</v>
      </c>
      <c r="AS66" s="29">
        <f t="shared" si="15"/>
        <v>0</v>
      </c>
      <c r="AT66" s="29">
        <f t="shared" si="15"/>
        <v>0</v>
      </c>
      <c r="AU66" s="29">
        <f t="shared" si="15"/>
        <v>0</v>
      </c>
      <c r="AV66" s="29">
        <f t="shared" si="15"/>
        <v>0</v>
      </c>
      <c r="AW66" s="29">
        <f t="shared" si="15"/>
        <v>0</v>
      </c>
      <c r="AX66" s="29">
        <f t="shared" si="15"/>
        <v>0</v>
      </c>
      <c r="AY66" s="29">
        <f t="shared" si="15"/>
        <v>0</v>
      </c>
      <c r="AZ66" s="29">
        <f t="shared" si="15"/>
        <v>0</v>
      </c>
      <c r="BA66" s="29">
        <f t="shared" si="15"/>
        <v>0</v>
      </c>
      <c r="BB66" s="29">
        <f t="shared" si="15"/>
        <v>0</v>
      </c>
      <c r="BC66" s="29">
        <f t="shared" si="15"/>
        <v>0</v>
      </c>
      <c r="BD66" s="29">
        <f t="shared" si="15"/>
        <v>0</v>
      </c>
      <c r="BE66" s="29">
        <f t="shared" si="15"/>
        <v>0</v>
      </c>
      <c r="BF66" s="29">
        <f>SUM(BF67:BF68)</f>
        <v>1</v>
      </c>
      <c r="BG66" s="29">
        <f t="shared" ref="BG66:BH66" si="16">SUM(BG67:BG68)</f>
        <v>0</v>
      </c>
      <c r="BH66" s="29">
        <f t="shared" si="16"/>
        <v>0.94</v>
      </c>
      <c r="BI66" s="29">
        <f t="shared" si="15"/>
        <v>0</v>
      </c>
      <c r="BJ66" s="29">
        <f t="shared" si="15"/>
        <v>0.88</v>
      </c>
      <c r="BK66" s="30">
        <f t="shared" si="8"/>
        <v>2.82</v>
      </c>
      <c r="BL66" s="30">
        <f t="shared" si="3"/>
        <v>0</v>
      </c>
      <c r="BM66" s="30">
        <f t="shared" si="9"/>
        <v>0</v>
      </c>
      <c r="BN66" s="30">
        <f t="shared" si="4"/>
        <v>2.82</v>
      </c>
      <c r="BO66" s="32">
        <f>SUM(BO67:BO68)</f>
        <v>0.15666666666666665</v>
      </c>
    </row>
    <row r="67" spans="1:67" s="1" customFormat="1" ht="22.5" x14ac:dyDescent="0.25">
      <c r="A67" s="25"/>
      <c r="B67" s="34" t="s">
        <v>119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21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30">
        <f t="shared" si="8"/>
        <v>0</v>
      </c>
      <c r="BL67" s="30">
        <f t="shared" si="3"/>
        <v>0</v>
      </c>
      <c r="BM67" s="30">
        <f t="shared" si="9"/>
        <v>0</v>
      </c>
      <c r="BN67" s="30">
        <f t="shared" si="4"/>
        <v>0</v>
      </c>
      <c r="BO67" s="36">
        <v>0</v>
      </c>
    </row>
    <row r="68" spans="1:67" s="1" customFormat="1" x14ac:dyDescent="0.25">
      <c r="A68" s="38"/>
      <c r="B68" s="34" t="s">
        <v>118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21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1</v>
      </c>
      <c r="BG68" s="19">
        <v>0</v>
      </c>
      <c r="BH68" s="19">
        <v>0.94</v>
      </c>
      <c r="BI68" s="19">
        <v>0</v>
      </c>
      <c r="BJ68" s="19">
        <v>0.88</v>
      </c>
      <c r="BK68" s="30">
        <f t="shared" si="8"/>
        <v>2.82</v>
      </c>
      <c r="BL68" s="30">
        <f t="shared" si="3"/>
        <v>0</v>
      </c>
      <c r="BM68" s="30">
        <f t="shared" si="9"/>
        <v>0</v>
      </c>
      <c r="BN68" s="30">
        <f t="shared" si="4"/>
        <v>2.82</v>
      </c>
      <c r="BO68" s="36">
        <f>BK68/18</f>
        <v>0.15666666666666665</v>
      </c>
    </row>
    <row r="69" spans="1:67" s="48" customFormat="1" ht="11.25" x14ac:dyDescent="0.25">
      <c r="A69" s="38"/>
      <c r="B69" s="46" t="s">
        <v>120</v>
      </c>
      <c r="C69" s="35">
        <f t="shared" ref="C69:BJ69" si="17">C25+C26+C32+C37+C49+C52+C54+C61+C66</f>
        <v>18.880000000000003</v>
      </c>
      <c r="D69" s="35">
        <f t="shared" si="17"/>
        <v>0</v>
      </c>
      <c r="E69" s="35">
        <f t="shared" si="17"/>
        <v>19.88</v>
      </c>
      <c r="F69" s="35">
        <f t="shared" si="17"/>
        <v>0</v>
      </c>
      <c r="G69" s="35">
        <f t="shared" si="17"/>
        <v>19.88</v>
      </c>
      <c r="H69" s="35">
        <f t="shared" si="17"/>
        <v>0</v>
      </c>
      <c r="I69" s="35">
        <f t="shared" si="17"/>
        <v>19.850000000000001</v>
      </c>
      <c r="J69" s="35">
        <f t="shared" si="17"/>
        <v>0.97</v>
      </c>
      <c r="K69" s="35">
        <f t="shared" si="17"/>
        <v>20.85</v>
      </c>
      <c r="L69" s="35">
        <f t="shared" si="17"/>
        <v>0.97</v>
      </c>
      <c r="M69" s="35">
        <f t="shared" si="17"/>
        <v>20.85</v>
      </c>
      <c r="N69" s="35">
        <f t="shared" si="17"/>
        <v>0.97</v>
      </c>
      <c r="O69" s="35">
        <f t="shared" si="17"/>
        <v>24</v>
      </c>
      <c r="P69" s="35">
        <f t="shared" si="17"/>
        <v>1</v>
      </c>
      <c r="Q69" s="35">
        <f t="shared" si="17"/>
        <v>26</v>
      </c>
      <c r="R69" s="35">
        <f t="shared" si="17"/>
        <v>2</v>
      </c>
      <c r="S69" s="35">
        <f t="shared" si="17"/>
        <v>29</v>
      </c>
      <c r="T69" s="35">
        <f t="shared" si="17"/>
        <v>1</v>
      </c>
      <c r="U69" s="35">
        <f t="shared" si="17"/>
        <v>27</v>
      </c>
      <c r="V69" s="35">
        <f t="shared" si="17"/>
        <v>2</v>
      </c>
      <c r="W69" s="35">
        <f t="shared" si="17"/>
        <v>27</v>
      </c>
      <c r="X69" s="35">
        <f t="shared" si="17"/>
        <v>1</v>
      </c>
      <c r="Y69" s="47">
        <f t="shared" si="17"/>
        <v>20.14</v>
      </c>
      <c r="Z69" s="35">
        <f t="shared" si="17"/>
        <v>26.480000000000004</v>
      </c>
      <c r="AA69" s="35">
        <f t="shared" si="17"/>
        <v>20.14</v>
      </c>
      <c r="AB69" s="35">
        <f t="shared" si="17"/>
        <v>26.48</v>
      </c>
      <c r="AC69" s="35">
        <f t="shared" si="17"/>
        <v>19.570000000000004</v>
      </c>
      <c r="AD69" s="35">
        <f t="shared" si="17"/>
        <v>13.97</v>
      </c>
      <c r="AE69" s="35">
        <f t="shared" si="17"/>
        <v>19.570000000000004</v>
      </c>
      <c r="AF69" s="35">
        <f t="shared" si="17"/>
        <v>26.89</v>
      </c>
      <c r="AG69" s="35">
        <f t="shared" si="17"/>
        <v>19.570000000000004</v>
      </c>
      <c r="AH69" s="35">
        <f t="shared" si="17"/>
        <v>19.11</v>
      </c>
      <c r="AI69" s="35">
        <f t="shared" si="17"/>
        <v>16.489999999999998</v>
      </c>
      <c r="AJ69" s="35">
        <f t="shared" si="17"/>
        <v>17.02</v>
      </c>
      <c r="AK69" s="35">
        <f t="shared" si="17"/>
        <v>16.489999999999998</v>
      </c>
      <c r="AL69" s="35">
        <f t="shared" si="17"/>
        <v>32.099999999999994</v>
      </c>
      <c r="AM69" s="35">
        <f t="shared" si="17"/>
        <v>16.489999999999998</v>
      </c>
      <c r="AN69" s="35">
        <f t="shared" si="17"/>
        <v>22.93</v>
      </c>
      <c r="AO69" s="35">
        <f t="shared" si="17"/>
        <v>15.47</v>
      </c>
      <c r="AP69" s="35">
        <f t="shared" si="17"/>
        <v>16.259999999999998</v>
      </c>
      <c r="AQ69" s="35">
        <f t="shared" si="17"/>
        <v>15.47</v>
      </c>
      <c r="AR69" s="35">
        <f t="shared" si="17"/>
        <v>16.260000000000002</v>
      </c>
      <c r="AS69" s="35">
        <f t="shared" si="17"/>
        <v>15.47</v>
      </c>
      <c r="AT69" s="35">
        <f t="shared" si="17"/>
        <v>16.259999999999998</v>
      </c>
      <c r="AU69" s="35">
        <f t="shared" si="17"/>
        <v>14.559999999999999</v>
      </c>
      <c r="AV69" s="35">
        <f t="shared" si="17"/>
        <v>20.82</v>
      </c>
      <c r="AW69" s="35">
        <f t="shared" si="17"/>
        <v>18.02</v>
      </c>
      <c r="AX69" s="35">
        <f t="shared" si="17"/>
        <v>6.35</v>
      </c>
      <c r="AY69" s="35">
        <f t="shared" si="17"/>
        <v>11.28</v>
      </c>
      <c r="AZ69" s="35">
        <f t="shared" si="17"/>
        <v>0</v>
      </c>
      <c r="BA69" s="35">
        <f t="shared" si="17"/>
        <v>8.73</v>
      </c>
      <c r="BB69" s="35">
        <f t="shared" si="17"/>
        <v>17.869999999999997</v>
      </c>
      <c r="BC69" s="35">
        <f t="shared" si="17"/>
        <v>10.92</v>
      </c>
      <c r="BD69" s="35">
        <f t="shared" si="17"/>
        <v>31.409999999999997</v>
      </c>
      <c r="BE69" s="35">
        <f t="shared" si="17"/>
        <v>22</v>
      </c>
      <c r="BF69" s="35">
        <f t="shared" si="17"/>
        <v>14.41</v>
      </c>
      <c r="BG69" s="35">
        <f t="shared" si="17"/>
        <v>10.34</v>
      </c>
      <c r="BH69" s="35">
        <f t="shared" si="17"/>
        <v>36.58</v>
      </c>
      <c r="BI69" s="35">
        <f t="shared" si="17"/>
        <v>9.6800000000000015</v>
      </c>
      <c r="BJ69" s="35">
        <f t="shared" si="17"/>
        <v>28.23</v>
      </c>
      <c r="BK69" s="35">
        <f>BK25+BK26+BK32+BK37+BK49+BK52+BK54+BK61+BK66</f>
        <v>952.92999999999984</v>
      </c>
      <c r="BL69" s="35">
        <f>BL25+BL26+BL32+BL37+BL49+BL52+BL54+BL61+BL66</f>
        <v>553.5899999999998</v>
      </c>
      <c r="BM69" s="35">
        <f>BM25+BM26+BM32+BM37+BM49+BM52+BM54+BM61+BM66</f>
        <v>9.91</v>
      </c>
      <c r="BN69" s="35">
        <f>BN25+BN26+BN32+BN37+BN49+BN52+BN54+BN61+BN66</f>
        <v>362.53999999999996</v>
      </c>
      <c r="BO69" s="35">
        <f>BO25+BO26+BO32+BO37+BO49+BO52+BO54+BO61+BO66</f>
        <v>55.488888888888887</v>
      </c>
    </row>
    <row r="70" spans="1:67" ht="15.75" x14ac:dyDescent="0.25">
      <c r="A70" s="49"/>
    </row>
    <row r="71" spans="1:67" ht="15.75" x14ac:dyDescent="0.25">
      <c r="A71" s="49"/>
    </row>
  </sheetData>
  <mergeCells count="95">
    <mergeCell ref="BA22:BB22"/>
    <mergeCell ref="BC22:BD22"/>
    <mergeCell ref="BE22:BF22"/>
    <mergeCell ref="BG22:BH22"/>
    <mergeCell ref="BI22:BJ22"/>
    <mergeCell ref="AY22:AZ22"/>
    <mergeCell ref="AC22:AD22"/>
    <mergeCell ref="AE22:AF22"/>
    <mergeCell ref="AG22:AH22"/>
    <mergeCell ref="AI22:AJ22"/>
    <mergeCell ref="AK22:AL22"/>
    <mergeCell ref="AM22:AN22"/>
    <mergeCell ref="AO22:AP22"/>
    <mergeCell ref="AQ22:AR22"/>
    <mergeCell ref="AS22:AT22"/>
    <mergeCell ref="AU22:AV22"/>
    <mergeCell ref="AW22:AX22"/>
    <mergeCell ref="BL20:BL23"/>
    <mergeCell ref="BM20:BM23"/>
    <mergeCell ref="BN20:BN23"/>
    <mergeCell ref="C22:D22"/>
    <mergeCell ref="E22:F22"/>
    <mergeCell ref="G22:H22"/>
    <mergeCell ref="I22:J22"/>
    <mergeCell ref="K22:L22"/>
    <mergeCell ref="M22:N22"/>
    <mergeCell ref="O22:P22"/>
    <mergeCell ref="AY20:AZ21"/>
    <mergeCell ref="BA20:BB21"/>
    <mergeCell ref="BC20:BD21"/>
    <mergeCell ref="BE20:BF21"/>
    <mergeCell ref="BG20:BH21"/>
    <mergeCell ref="Q22:R22"/>
    <mergeCell ref="BI20:BJ21"/>
    <mergeCell ref="AM20:AN21"/>
    <mergeCell ref="AO20:AP21"/>
    <mergeCell ref="AQ20:AR21"/>
    <mergeCell ref="AS20:AT21"/>
    <mergeCell ref="AU20:AV21"/>
    <mergeCell ref="AW20:AX21"/>
    <mergeCell ref="BE19:BJ19"/>
    <mergeCell ref="BK19:BK23"/>
    <mergeCell ref="BL19:BN19"/>
    <mergeCell ref="BO19:BO23"/>
    <mergeCell ref="B20:B23"/>
    <mergeCell ref="C20:D21"/>
    <mergeCell ref="E20:F21"/>
    <mergeCell ref="G20:H21"/>
    <mergeCell ref="I20:J21"/>
    <mergeCell ref="K20:L21"/>
    <mergeCell ref="AK20:AL21"/>
    <mergeCell ref="O20:P21"/>
    <mergeCell ref="Q20:R21"/>
    <mergeCell ref="S20:T21"/>
    <mergeCell ref="U20:V21"/>
    <mergeCell ref="W20:X21"/>
    <mergeCell ref="X9:Y9"/>
    <mergeCell ref="Z9:AA9"/>
    <mergeCell ref="AB9:AB10"/>
    <mergeCell ref="AC9:AD9"/>
    <mergeCell ref="AE9:AF9"/>
    <mergeCell ref="A19:A23"/>
    <mergeCell ref="C19:N19"/>
    <mergeCell ref="O19:X19"/>
    <mergeCell ref="Y19:BD19"/>
    <mergeCell ref="M20:N21"/>
    <mergeCell ref="Y20:Z21"/>
    <mergeCell ref="AA20:AB21"/>
    <mergeCell ref="AC20:AD21"/>
    <mergeCell ref="AE20:AF21"/>
    <mergeCell ref="AG20:AH21"/>
    <mergeCell ref="AI20:AJ21"/>
    <mergeCell ref="AA22:AB22"/>
    <mergeCell ref="S22:T22"/>
    <mergeCell ref="U22:V22"/>
    <mergeCell ref="W22:X22"/>
    <mergeCell ref="Y22:Z22"/>
    <mergeCell ref="U9:V9"/>
    <mergeCell ref="C9:C10"/>
    <mergeCell ref="D9:E9"/>
    <mergeCell ref="F9:G9"/>
    <mergeCell ref="H9:H10"/>
    <mergeCell ref="I9:J9"/>
    <mergeCell ref="K9:L9"/>
    <mergeCell ref="M9:M10"/>
    <mergeCell ref="N9:O9"/>
    <mergeCell ref="P9:Q9"/>
    <mergeCell ref="R9:R10"/>
    <mergeCell ref="S9:T9"/>
    <mergeCell ref="AB8:AF8"/>
    <mergeCell ref="C8:G8"/>
    <mergeCell ref="H8:L8"/>
    <mergeCell ref="M8:Q8"/>
    <mergeCell ref="R8:V8"/>
    <mergeCell ref="W8:AA8"/>
  </mergeCells>
  <printOptions horizontalCentered="1"/>
  <pageMargins left="0" right="0" top="0.19685039370078741" bottom="0.27559055118110237" header="0" footer="0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BA3D-6581-4548-9CAA-AE041F92DDD7}">
  <sheetPr>
    <tabColor rgb="FFFF0000"/>
  </sheetPr>
  <dimension ref="A1:AC607"/>
  <sheetViews>
    <sheetView zoomScale="140" zoomScaleNormal="160" workbookViewId="0">
      <selection activeCell="A3" sqref="A3"/>
    </sheetView>
  </sheetViews>
  <sheetFormatPr defaultColWidth="9.140625" defaultRowHeight="9.75" x14ac:dyDescent="0.25"/>
  <cols>
    <col min="1" max="1" width="4" style="51" customWidth="1"/>
    <col min="2" max="2" width="7.7109375" style="50" customWidth="1"/>
    <col min="3" max="3" width="8.42578125" style="55" customWidth="1"/>
    <col min="4" max="4" width="8.85546875" style="56" customWidth="1"/>
    <col min="5" max="5" width="5.85546875" style="57" customWidth="1"/>
    <col min="6" max="6" width="12.140625" style="57" customWidth="1"/>
    <col min="7" max="7" width="4.5703125" style="55" bestFit="1" customWidth="1"/>
    <col min="8" max="8" width="4.7109375" style="55" bestFit="1" customWidth="1"/>
    <col min="9" max="9" width="3.5703125" style="55" bestFit="1" customWidth="1"/>
    <col min="10" max="10" width="7" style="57" customWidth="1"/>
    <col min="11" max="11" width="12.140625" style="57" customWidth="1"/>
    <col min="12" max="12" width="3.85546875" style="55" bestFit="1" customWidth="1"/>
    <col min="13" max="13" width="4.28515625" style="55" bestFit="1" customWidth="1"/>
    <col min="14" max="14" width="3.5703125" style="55" bestFit="1" customWidth="1"/>
    <col min="15" max="15" width="8.85546875" style="57" customWidth="1"/>
    <col min="16" max="16" width="5.140625" style="58" customWidth="1"/>
    <col min="17" max="17" width="9.7109375" style="57" customWidth="1"/>
    <col min="18" max="18" width="9" style="55" customWidth="1"/>
    <col min="19" max="19" width="9.140625" style="57"/>
    <col min="20" max="20" width="16.5703125" style="57" customWidth="1"/>
    <col min="21" max="21" width="10.7109375" style="57" customWidth="1"/>
    <col min="22" max="22" width="9.140625" style="56"/>
    <col min="23" max="23" width="8.7109375" style="57" customWidth="1"/>
    <col min="24" max="24" width="8" style="57" customWidth="1"/>
    <col min="25" max="25" width="8.140625" style="57" customWidth="1"/>
    <col min="26" max="26" width="8.42578125" style="57" customWidth="1"/>
    <col min="27" max="27" width="12.28515625" style="57" customWidth="1"/>
    <col min="28" max="28" width="7.85546875" style="57" bestFit="1" customWidth="1"/>
    <col min="29" max="29" width="14.7109375" style="50" customWidth="1"/>
    <col min="30" max="16384" width="9.140625" style="57"/>
  </cols>
  <sheetData>
    <row r="1" spans="1:29" s="50" customFormat="1" ht="18" x14ac:dyDescent="0.25">
      <c r="A1" s="2" t="s">
        <v>1856</v>
      </c>
      <c r="C1" s="51"/>
      <c r="D1" s="52"/>
      <c r="G1" s="51"/>
      <c r="H1" s="51"/>
      <c r="I1" s="51"/>
      <c r="L1" s="51"/>
      <c r="M1" s="51"/>
      <c r="N1" s="51"/>
      <c r="P1" s="53"/>
      <c r="R1" s="51"/>
      <c r="V1" s="52"/>
    </row>
    <row r="2" spans="1:29" ht="15.75" x14ac:dyDescent="0.25">
      <c r="A2" s="54" t="s">
        <v>1859</v>
      </c>
    </row>
    <row r="4" spans="1:29" s="50" customFormat="1" ht="14.25" customHeight="1" x14ac:dyDescent="0.25">
      <c r="A4" s="182" t="s">
        <v>121</v>
      </c>
      <c r="B4" s="182" t="s">
        <v>122</v>
      </c>
      <c r="C4" s="182" t="s">
        <v>123</v>
      </c>
      <c r="D4" s="182" t="s">
        <v>124</v>
      </c>
      <c r="E4" s="182" t="s">
        <v>125</v>
      </c>
      <c r="F4" s="183" t="s">
        <v>126</v>
      </c>
      <c r="G4" s="182" t="s">
        <v>127</v>
      </c>
      <c r="H4" s="182"/>
      <c r="I4" s="182"/>
      <c r="J4" s="182" t="s">
        <v>128</v>
      </c>
      <c r="K4" s="183" t="s">
        <v>126</v>
      </c>
      <c r="L4" s="182" t="s">
        <v>129</v>
      </c>
      <c r="M4" s="182"/>
      <c r="N4" s="182"/>
      <c r="O4" s="194" t="s">
        <v>130</v>
      </c>
      <c r="P4" s="195"/>
      <c r="Q4" s="182" t="s">
        <v>131</v>
      </c>
      <c r="R4" s="190" t="s">
        <v>132</v>
      </c>
      <c r="S4" s="190"/>
      <c r="T4" s="190"/>
      <c r="U4" s="190"/>
      <c r="V4" s="190"/>
      <c r="W4" s="191" t="s">
        <v>133</v>
      </c>
      <c r="X4" s="192"/>
      <c r="Y4" s="192"/>
      <c r="Z4" s="192"/>
      <c r="AA4" s="192"/>
      <c r="AB4" s="193"/>
      <c r="AC4" s="182" t="s">
        <v>134</v>
      </c>
    </row>
    <row r="5" spans="1:29" s="50" customFormat="1" ht="67.5" customHeight="1" x14ac:dyDescent="0.25">
      <c r="A5" s="182"/>
      <c r="B5" s="182"/>
      <c r="C5" s="182"/>
      <c r="D5" s="182"/>
      <c r="E5" s="182"/>
      <c r="F5" s="184"/>
      <c r="G5" s="182"/>
      <c r="H5" s="182"/>
      <c r="I5" s="182"/>
      <c r="J5" s="182"/>
      <c r="K5" s="184"/>
      <c r="L5" s="182"/>
      <c r="M5" s="182"/>
      <c r="N5" s="182"/>
      <c r="O5" s="196"/>
      <c r="P5" s="197"/>
      <c r="Q5" s="182"/>
      <c r="R5" s="182" t="s">
        <v>135</v>
      </c>
      <c r="S5" s="182" t="s">
        <v>136</v>
      </c>
      <c r="T5" s="182" t="s">
        <v>137</v>
      </c>
      <c r="U5" s="182" t="s">
        <v>138</v>
      </c>
      <c r="V5" s="182" t="s">
        <v>139</v>
      </c>
      <c r="W5" s="182" t="s">
        <v>140</v>
      </c>
      <c r="X5" s="182" t="s">
        <v>141</v>
      </c>
      <c r="Y5" s="182" t="s">
        <v>142</v>
      </c>
      <c r="Z5" s="182" t="s">
        <v>143</v>
      </c>
      <c r="AA5" s="182" t="s">
        <v>144</v>
      </c>
      <c r="AB5" s="182" t="s">
        <v>145</v>
      </c>
      <c r="AC5" s="182"/>
    </row>
    <row r="6" spans="1:29" s="50" customFormat="1" ht="15" customHeight="1" x14ac:dyDescent="0.25">
      <c r="A6" s="182"/>
      <c r="B6" s="182"/>
      <c r="C6" s="182"/>
      <c r="D6" s="182"/>
      <c r="E6" s="182"/>
      <c r="F6" s="184"/>
      <c r="G6" s="182" t="s">
        <v>146</v>
      </c>
      <c r="H6" s="182" t="s">
        <v>147</v>
      </c>
      <c r="I6" s="182"/>
      <c r="J6" s="182"/>
      <c r="K6" s="184"/>
      <c r="L6" s="182" t="s">
        <v>146</v>
      </c>
      <c r="M6" s="182" t="s">
        <v>147</v>
      </c>
      <c r="N6" s="182"/>
      <c r="O6" s="186" t="s">
        <v>148</v>
      </c>
      <c r="P6" s="188" t="s">
        <v>149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s="50" customFormat="1" ht="41.25" customHeight="1" x14ac:dyDescent="0.25">
      <c r="A7" s="182"/>
      <c r="B7" s="182"/>
      <c r="C7" s="182"/>
      <c r="D7" s="182"/>
      <c r="E7" s="182"/>
      <c r="F7" s="185"/>
      <c r="G7" s="182"/>
      <c r="H7" s="59" t="s">
        <v>77</v>
      </c>
      <c r="I7" s="59" t="s">
        <v>150</v>
      </c>
      <c r="J7" s="182"/>
      <c r="K7" s="185"/>
      <c r="L7" s="182"/>
      <c r="M7" s="59" t="s">
        <v>77</v>
      </c>
      <c r="N7" s="59" t="s">
        <v>150</v>
      </c>
      <c r="O7" s="187"/>
      <c r="P7" s="189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</row>
    <row r="8" spans="1:29" s="50" customFormat="1" x14ac:dyDescent="0.25">
      <c r="A8" s="60">
        <v>0</v>
      </c>
      <c r="B8" s="60">
        <v>1</v>
      </c>
      <c r="C8" s="60">
        <v>2</v>
      </c>
      <c r="D8" s="60">
        <v>3</v>
      </c>
      <c r="E8" s="60">
        <v>4</v>
      </c>
      <c r="F8" s="60">
        <v>5</v>
      </c>
      <c r="G8" s="60">
        <v>6</v>
      </c>
      <c r="H8" s="60">
        <v>7</v>
      </c>
      <c r="I8" s="60">
        <v>8</v>
      </c>
      <c r="J8" s="60">
        <v>9</v>
      </c>
      <c r="K8" s="60">
        <v>10</v>
      </c>
      <c r="L8" s="60">
        <v>11</v>
      </c>
      <c r="M8" s="60">
        <v>12</v>
      </c>
      <c r="N8" s="60">
        <v>13</v>
      </c>
      <c r="O8" s="61">
        <v>14</v>
      </c>
      <c r="P8" s="61">
        <v>15</v>
      </c>
      <c r="Q8" s="60">
        <v>16</v>
      </c>
      <c r="R8" s="60">
        <v>17</v>
      </c>
      <c r="S8" s="60">
        <v>18</v>
      </c>
      <c r="T8" s="60">
        <v>19</v>
      </c>
      <c r="U8" s="60">
        <v>20</v>
      </c>
      <c r="V8" s="60">
        <v>21</v>
      </c>
      <c r="W8" s="60">
        <v>22</v>
      </c>
      <c r="X8" s="60">
        <v>23</v>
      </c>
      <c r="Y8" s="60">
        <v>24</v>
      </c>
      <c r="Z8" s="60">
        <v>25</v>
      </c>
      <c r="AA8" s="60">
        <v>26</v>
      </c>
      <c r="AB8" s="60">
        <v>27</v>
      </c>
      <c r="AC8" s="60">
        <v>28</v>
      </c>
    </row>
    <row r="9" spans="1:29" s="50" customFormat="1" ht="58.5" x14ac:dyDescent="0.25">
      <c r="A9" s="59">
        <v>1</v>
      </c>
      <c r="B9" s="59"/>
      <c r="C9" s="59" t="s">
        <v>151</v>
      </c>
      <c r="D9" s="62" t="s">
        <v>152</v>
      </c>
      <c r="E9" s="63" t="s">
        <v>153</v>
      </c>
      <c r="F9" s="63"/>
      <c r="G9" s="59">
        <v>20</v>
      </c>
      <c r="H9" s="59">
        <v>20</v>
      </c>
      <c r="I9" s="59">
        <v>0</v>
      </c>
      <c r="J9" s="63" t="s">
        <v>153</v>
      </c>
      <c r="K9" s="63"/>
      <c r="L9" s="59">
        <v>20</v>
      </c>
      <c r="M9" s="59">
        <v>20</v>
      </c>
      <c r="N9" s="59">
        <v>0</v>
      </c>
      <c r="O9" s="64" t="s">
        <v>154</v>
      </c>
      <c r="P9" s="65">
        <v>20</v>
      </c>
      <c r="Q9" s="63" t="s">
        <v>155</v>
      </c>
      <c r="R9" s="59" t="s">
        <v>156</v>
      </c>
      <c r="S9" s="64"/>
      <c r="T9" s="64" t="s">
        <v>157</v>
      </c>
      <c r="U9" s="62" t="s">
        <v>158</v>
      </c>
      <c r="V9" s="62" t="s">
        <v>159</v>
      </c>
      <c r="W9" s="66"/>
      <c r="X9" s="63"/>
      <c r="Y9" s="63"/>
      <c r="Z9" s="63"/>
      <c r="AA9" s="63"/>
      <c r="AB9" s="63"/>
      <c r="AC9" s="63"/>
    </row>
    <row r="10" spans="1:29" s="50" customFormat="1" ht="58.5" x14ac:dyDescent="0.25">
      <c r="A10" s="59">
        <v>2</v>
      </c>
      <c r="B10" s="59"/>
      <c r="C10" s="59" t="s">
        <v>151</v>
      </c>
      <c r="D10" s="62" t="s">
        <v>152</v>
      </c>
      <c r="E10" s="63" t="s">
        <v>153</v>
      </c>
      <c r="F10" s="63"/>
      <c r="G10" s="59">
        <v>20</v>
      </c>
      <c r="H10" s="59">
        <v>20</v>
      </c>
      <c r="I10" s="59">
        <v>0</v>
      </c>
      <c r="J10" s="63" t="s">
        <v>153</v>
      </c>
      <c r="K10" s="63"/>
      <c r="L10" s="59">
        <v>20</v>
      </c>
      <c r="M10" s="59">
        <v>20</v>
      </c>
      <c r="N10" s="59">
        <v>0</v>
      </c>
      <c r="O10" s="64" t="s">
        <v>154</v>
      </c>
      <c r="P10" s="65">
        <v>20</v>
      </c>
      <c r="Q10" s="63" t="s">
        <v>155</v>
      </c>
      <c r="R10" s="59" t="s">
        <v>156</v>
      </c>
      <c r="S10" s="64"/>
      <c r="T10" s="64" t="s">
        <v>160</v>
      </c>
      <c r="U10" s="62" t="s">
        <v>161</v>
      </c>
      <c r="V10" s="62" t="s">
        <v>162</v>
      </c>
      <c r="W10" s="66"/>
      <c r="X10" s="63"/>
      <c r="Y10" s="63"/>
      <c r="Z10" s="63"/>
      <c r="AA10" s="63"/>
      <c r="AB10" s="63"/>
      <c r="AC10" s="63"/>
    </row>
    <row r="11" spans="1:29" s="50" customFormat="1" ht="39" x14ac:dyDescent="0.25">
      <c r="A11" s="59">
        <v>3</v>
      </c>
      <c r="B11" s="59"/>
      <c r="C11" s="59" t="s">
        <v>151</v>
      </c>
      <c r="D11" s="62" t="s">
        <v>152</v>
      </c>
      <c r="E11" s="64" t="s">
        <v>163</v>
      </c>
      <c r="F11" s="63"/>
      <c r="G11" s="59">
        <v>20</v>
      </c>
      <c r="H11" s="59">
        <v>20</v>
      </c>
      <c r="I11" s="59">
        <v>0</v>
      </c>
      <c r="J11" s="64" t="s">
        <v>163</v>
      </c>
      <c r="K11" s="63"/>
      <c r="L11" s="59">
        <v>20</v>
      </c>
      <c r="M11" s="59">
        <v>20</v>
      </c>
      <c r="N11" s="59">
        <v>0</v>
      </c>
      <c r="O11" s="64" t="s">
        <v>154</v>
      </c>
      <c r="P11" s="65">
        <v>20</v>
      </c>
      <c r="Q11" s="63" t="s">
        <v>155</v>
      </c>
      <c r="R11" s="59" t="s">
        <v>156</v>
      </c>
      <c r="S11" s="67"/>
      <c r="T11" s="62" t="s">
        <v>164</v>
      </c>
      <c r="U11" s="62" t="s">
        <v>165</v>
      </c>
      <c r="V11" s="62" t="s">
        <v>166</v>
      </c>
      <c r="W11" s="66"/>
      <c r="X11" s="63"/>
      <c r="Y11" s="63"/>
      <c r="Z11" s="63"/>
      <c r="AA11" s="63"/>
      <c r="AB11" s="63"/>
      <c r="AC11" s="63"/>
    </row>
    <row r="12" spans="1:29" s="50" customFormat="1" ht="39" x14ac:dyDescent="0.25">
      <c r="A12" s="59">
        <v>4</v>
      </c>
      <c r="B12" s="59"/>
      <c r="C12" s="59" t="s">
        <v>151</v>
      </c>
      <c r="D12" s="62" t="s">
        <v>152</v>
      </c>
      <c r="E12" s="64" t="s">
        <v>163</v>
      </c>
      <c r="F12" s="63"/>
      <c r="G12" s="59">
        <v>20</v>
      </c>
      <c r="H12" s="59">
        <v>20</v>
      </c>
      <c r="I12" s="59">
        <v>0</v>
      </c>
      <c r="J12" s="64" t="s">
        <v>163</v>
      </c>
      <c r="K12" s="63"/>
      <c r="L12" s="59">
        <v>20</v>
      </c>
      <c r="M12" s="59">
        <v>20</v>
      </c>
      <c r="N12" s="59">
        <v>0</v>
      </c>
      <c r="O12" s="64" t="s">
        <v>154</v>
      </c>
      <c r="P12" s="65">
        <v>20</v>
      </c>
      <c r="Q12" s="63" t="s">
        <v>155</v>
      </c>
      <c r="R12" s="59" t="s">
        <v>156</v>
      </c>
      <c r="S12" s="64"/>
      <c r="T12" s="64" t="s">
        <v>167</v>
      </c>
      <c r="U12" s="62" t="s">
        <v>168</v>
      </c>
      <c r="V12" s="62" t="s">
        <v>166</v>
      </c>
      <c r="W12" s="66"/>
      <c r="X12" s="63"/>
      <c r="Y12" s="63"/>
      <c r="Z12" s="63"/>
      <c r="AA12" s="63"/>
      <c r="AB12" s="63"/>
      <c r="AC12" s="63"/>
    </row>
    <row r="13" spans="1:29" s="50" customFormat="1" ht="36" customHeight="1" x14ac:dyDescent="0.25">
      <c r="A13" s="59">
        <v>5</v>
      </c>
      <c r="B13" s="59"/>
      <c r="C13" s="59" t="s">
        <v>151</v>
      </c>
      <c r="D13" s="62" t="s">
        <v>152</v>
      </c>
      <c r="E13" s="63" t="s">
        <v>169</v>
      </c>
      <c r="F13" s="63"/>
      <c r="G13" s="59">
        <v>20</v>
      </c>
      <c r="H13" s="59">
        <v>20</v>
      </c>
      <c r="I13" s="59">
        <v>0</v>
      </c>
      <c r="J13" s="63" t="s">
        <v>169</v>
      </c>
      <c r="K13" s="63"/>
      <c r="L13" s="59">
        <v>20</v>
      </c>
      <c r="M13" s="59">
        <v>20</v>
      </c>
      <c r="N13" s="59">
        <v>1</v>
      </c>
      <c r="O13" s="64" t="s">
        <v>154</v>
      </c>
      <c r="P13" s="65">
        <v>20</v>
      </c>
      <c r="Q13" s="63" t="s">
        <v>155</v>
      </c>
      <c r="R13" s="59" t="s">
        <v>156</v>
      </c>
      <c r="S13" s="64"/>
      <c r="T13" s="64" t="s">
        <v>170</v>
      </c>
      <c r="U13" s="62" t="s">
        <v>171</v>
      </c>
      <c r="V13" s="62" t="s">
        <v>172</v>
      </c>
      <c r="W13" s="66"/>
      <c r="X13" s="63"/>
      <c r="Y13" s="63"/>
      <c r="Z13" s="63"/>
      <c r="AA13" s="63"/>
      <c r="AB13" s="63"/>
      <c r="AC13" s="63"/>
    </row>
    <row r="14" spans="1:29" s="50" customFormat="1" ht="38.25" customHeight="1" x14ac:dyDescent="0.25">
      <c r="A14" s="59">
        <v>6</v>
      </c>
      <c r="B14" s="59"/>
      <c r="C14" s="59" t="s">
        <v>151</v>
      </c>
      <c r="D14" s="62" t="s">
        <v>152</v>
      </c>
      <c r="E14" s="63" t="s">
        <v>169</v>
      </c>
      <c r="F14" s="63"/>
      <c r="G14" s="59">
        <v>20</v>
      </c>
      <c r="H14" s="59">
        <v>20</v>
      </c>
      <c r="I14" s="59">
        <v>0</v>
      </c>
      <c r="J14" s="63" t="s">
        <v>169</v>
      </c>
      <c r="K14" s="63"/>
      <c r="L14" s="59">
        <v>20</v>
      </c>
      <c r="M14" s="59">
        <v>20</v>
      </c>
      <c r="N14" s="59">
        <v>1</v>
      </c>
      <c r="O14" s="64" t="s">
        <v>154</v>
      </c>
      <c r="P14" s="65">
        <v>20</v>
      </c>
      <c r="Q14" s="63" t="s">
        <v>155</v>
      </c>
      <c r="R14" s="59" t="s">
        <v>156</v>
      </c>
      <c r="S14" s="62"/>
      <c r="T14" s="68" t="s">
        <v>173</v>
      </c>
      <c r="U14" s="69" t="s">
        <v>174</v>
      </c>
      <c r="V14" s="62" t="s">
        <v>172</v>
      </c>
      <c r="W14" s="66"/>
      <c r="X14" s="63"/>
      <c r="Y14" s="63"/>
      <c r="Z14" s="63"/>
      <c r="AA14" s="63"/>
      <c r="AB14" s="63"/>
      <c r="AC14" s="70"/>
    </row>
    <row r="15" spans="1:29" s="50" customFormat="1" ht="39" customHeight="1" x14ac:dyDescent="0.25">
      <c r="A15" s="59">
        <v>7</v>
      </c>
      <c r="B15" s="59"/>
      <c r="C15" s="59" t="s">
        <v>151</v>
      </c>
      <c r="D15" s="62" t="s">
        <v>152</v>
      </c>
      <c r="E15" s="63" t="s">
        <v>175</v>
      </c>
      <c r="F15" s="63"/>
      <c r="G15" s="59">
        <v>20</v>
      </c>
      <c r="H15" s="59">
        <v>20</v>
      </c>
      <c r="I15" s="59">
        <v>0</v>
      </c>
      <c r="J15" s="63" t="s">
        <v>175</v>
      </c>
      <c r="K15" s="63"/>
      <c r="L15" s="59">
        <v>20</v>
      </c>
      <c r="M15" s="59">
        <v>20</v>
      </c>
      <c r="N15" s="59">
        <v>0</v>
      </c>
      <c r="O15" s="64" t="s">
        <v>154</v>
      </c>
      <c r="P15" s="65">
        <v>20</v>
      </c>
      <c r="Q15" s="63" t="s">
        <v>155</v>
      </c>
      <c r="R15" s="59" t="s">
        <v>156</v>
      </c>
      <c r="S15" s="64"/>
      <c r="T15" s="64" t="s">
        <v>176</v>
      </c>
      <c r="U15" s="62" t="s">
        <v>177</v>
      </c>
      <c r="V15" s="62" t="s">
        <v>178</v>
      </c>
      <c r="W15" s="66"/>
      <c r="X15" s="63"/>
      <c r="Y15" s="63"/>
      <c r="Z15" s="63"/>
      <c r="AA15" s="63"/>
      <c r="AB15" s="63"/>
      <c r="AC15" s="63"/>
    </row>
    <row r="16" spans="1:29" s="50" customFormat="1" ht="28.5" customHeight="1" x14ac:dyDescent="0.25">
      <c r="A16" s="59">
        <v>8</v>
      </c>
      <c r="B16" s="59"/>
      <c r="C16" s="59" t="s">
        <v>151</v>
      </c>
      <c r="D16" s="62" t="s">
        <v>152</v>
      </c>
      <c r="E16" s="63" t="s">
        <v>175</v>
      </c>
      <c r="G16" s="59">
        <v>20</v>
      </c>
      <c r="H16" s="59">
        <v>20</v>
      </c>
      <c r="I16" s="59">
        <v>0</v>
      </c>
      <c r="J16" s="63" t="s">
        <v>175</v>
      </c>
      <c r="K16" s="63"/>
      <c r="L16" s="59">
        <v>20</v>
      </c>
      <c r="M16" s="59">
        <v>20</v>
      </c>
      <c r="N16" s="59">
        <v>0</v>
      </c>
      <c r="O16" s="64" t="s">
        <v>154</v>
      </c>
      <c r="P16" s="65">
        <v>20</v>
      </c>
      <c r="Q16" s="63" t="s">
        <v>155</v>
      </c>
      <c r="R16" s="59" t="s">
        <v>156</v>
      </c>
      <c r="S16" s="64"/>
      <c r="T16" s="64" t="s">
        <v>179</v>
      </c>
      <c r="U16" s="62" t="s">
        <v>180</v>
      </c>
      <c r="V16" s="62" t="s">
        <v>178</v>
      </c>
      <c r="W16" s="66"/>
      <c r="X16" s="63"/>
      <c r="Y16" s="63"/>
      <c r="Z16" s="63"/>
      <c r="AA16" s="63"/>
      <c r="AB16" s="63"/>
      <c r="AC16" s="63"/>
    </row>
    <row r="17" spans="1:29" s="50" customFormat="1" ht="30.95" customHeight="1" x14ac:dyDescent="0.25">
      <c r="A17" s="59">
        <v>9</v>
      </c>
      <c r="B17" s="59"/>
      <c r="C17" s="59" t="s">
        <v>151</v>
      </c>
      <c r="D17" s="62" t="s">
        <v>152</v>
      </c>
      <c r="E17" s="63" t="s">
        <v>181</v>
      </c>
      <c r="F17" s="63"/>
      <c r="G17" s="59">
        <v>20</v>
      </c>
      <c r="H17" s="59">
        <v>20</v>
      </c>
      <c r="I17" s="59">
        <v>0</v>
      </c>
      <c r="J17" s="63" t="s">
        <v>181</v>
      </c>
      <c r="K17" s="63"/>
      <c r="L17" s="59">
        <v>20</v>
      </c>
      <c r="M17" s="59">
        <v>20</v>
      </c>
      <c r="N17" s="59">
        <v>0</v>
      </c>
      <c r="O17" s="64" t="s">
        <v>154</v>
      </c>
      <c r="P17" s="65">
        <v>20</v>
      </c>
      <c r="Q17" s="63" t="s">
        <v>155</v>
      </c>
      <c r="R17" s="59" t="s">
        <v>156</v>
      </c>
      <c r="S17" s="64"/>
      <c r="T17" s="64" t="s">
        <v>182</v>
      </c>
      <c r="U17" s="62" t="s">
        <v>161</v>
      </c>
      <c r="V17" s="62" t="s">
        <v>178</v>
      </c>
      <c r="W17" s="66"/>
      <c r="X17" s="63"/>
      <c r="Y17" s="63"/>
      <c r="Z17" s="63"/>
      <c r="AA17" s="63"/>
      <c r="AB17" s="63"/>
      <c r="AC17" s="63"/>
    </row>
    <row r="18" spans="1:29" s="50" customFormat="1" ht="48.95" customHeight="1" x14ac:dyDescent="0.25">
      <c r="A18" s="59">
        <v>10</v>
      </c>
      <c r="B18" s="59"/>
      <c r="C18" s="59" t="s">
        <v>151</v>
      </c>
      <c r="D18" s="62" t="s">
        <v>152</v>
      </c>
      <c r="E18" s="63" t="s">
        <v>183</v>
      </c>
      <c r="F18" s="63"/>
      <c r="G18" s="59">
        <v>20</v>
      </c>
      <c r="H18" s="59">
        <v>20</v>
      </c>
      <c r="I18" s="59">
        <v>0</v>
      </c>
      <c r="J18" s="63" t="s">
        <v>183</v>
      </c>
      <c r="K18" s="63"/>
      <c r="L18" s="59">
        <v>20</v>
      </c>
      <c r="M18" s="59">
        <v>20</v>
      </c>
      <c r="N18" s="59">
        <v>0</v>
      </c>
      <c r="O18" s="64" t="s">
        <v>154</v>
      </c>
      <c r="P18" s="65">
        <v>20</v>
      </c>
      <c r="Q18" s="63" t="s">
        <v>155</v>
      </c>
      <c r="R18" s="59" t="s">
        <v>156</v>
      </c>
      <c r="S18" s="64"/>
      <c r="T18" s="64" t="s">
        <v>184</v>
      </c>
      <c r="U18" s="62" t="s">
        <v>185</v>
      </c>
      <c r="V18" s="62" t="s">
        <v>159</v>
      </c>
      <c r="W18" s="66"/>
      <c r="X18" s="63"/>
      <c r="Y18" s="63"/>
      <c r="Z18" s="63"/>
      <c r="AA18" s="63"/>
      <c r="AB18" s="63"/>
      <c r="AC18" s="63"/>
    </row>
    <row r="19" spans="1:29" s="50" customFormat="1" ht="9.6" customHeight="1" x14ac:dyDescent="0.25">
      <c r="A19" s="183">
        <v>11</v>
      </c>
      <c r="B19" s="183"/>
      <c r="C19" s="182" t="s">
        <v>186</v>
      </c>
      <c r="D19" s="183" t="s">
        <v>187</v>
      </c>
      <c r="E19" s="63" t="s">
        <v>188</v>
      </c>
      <c r="F19" s="63" t="s">
        <v>189</v>
      </c>
      <c r="G19" s="59">
        <f t="shared" ref="G19" si="0">H19+I19</f>
        <v>4</v>
      </c>
      <c r="H19" s="59">
        <v>4</v>
      </c>
      <c r="I19" s="59">
        <v>0</v>
      </c>
      <c r="J19" s="63" t="s">
        <v>188</v>
      </c>
      <c r="K19" s="63" t="s">
        <v>189</v>
      </c>
      <c r="L19" s="59">
        <f t="shared" ref="L19" si="1">M19+N19</f>
        <v>4</v>
      </c>
      <c r="M19" s="59">
        <v>4</v>
      </c>
      <c r="N19" s="59">
        <v>0</v>
      </c>
      <c r="O19" s="198" t="s">
        <v>190</v>
      </c>
      <c r="P19" s="199">
        <v>11.12</v>
      </c>
      <c r="Q19" s="183" t="s">
        <v>155</v>
      </c>
      <c r="R19" s="183" t="s">
        <v>156</v>
      </c>
      <c r="S19" s="183"/>
      <c r="T19" s="183" t="s">
        <v>191</v>
      </c>
      <c r="U19" s="183" t="s">
        <v>192</v>
      </c>
      <c r="V19" s="183" t="s">
        <v>193</v>
      </c>
      <c r="W19" s="200"/>
      <c r="X19" s="183"/>
      <c r="Y19" s="183"/>
      <c r="Z19" s="183"/>
      <c r="AA19" s="183"/>
      <c r="AB19" s="71"/>
      <c r="AC19" s="183"/>
    </row>
    <row r="20" spans="1:29" s="50" customFormat="1" ht="9.6" customHeight="1" x14ac:dyDescent="0.25">
      <c r="A20" s="184"/>
      <c r="B20" s="184"/>
      <c r="C20" s="182"/>
      <c r="D20" s="184"/>
      <c r="E20" s="63" t="s">
        <v>194</v>
      </c>
      <c r="F20" s="63" t="s">
        <v>189</v>
      </c>
      <c r="G20" s="59">
        <v>3.88</v>
      </c>
      <c r="H20" s="59">
        <v>3.88</v>
      </c>
      <c r="I20" s="59">
        <v>0</v>
      </c>
      <c r="J20" s="63" t="s">
        <v>194</v>
      </c>
      <c r="K20" s="63" t="s">
        <v>189</v>
      </c>
      <c r="L20" s="59">
        <v>3.88</v>
      </c>
      <c r="M20" s="59">
        <v>3.88</v>
      </c>
      <c r="N20" s="59">
        <v>0</v>
      </c>
      <c r="O20" s="198"/>
      <c r="P20" s="199"/>
      <c r="Q20" s="184"/>
      <c r="R20" s="184"/>
      <c r="S20" s="184"/>
      <c r="T20" s="184"/>
      <c r="U20" s="184"/>
      <c r="V20" s="184"/>
      <c r="W20" s="201"/>
      <c r="X20" s="184"/>
      <c r="Y20" s="184"/>
      <c r="Z20" s="184"/>
      <c r="AA20" s="184"/>
      <c r="AB20" s="72"/>
      <c r="AC20" s="184"/>
    </row>
    <row r="21" spans="1:29" s="50" customFormat="1" ht="9.6" customHeight="1" x14ac:dyDescent="0.25">
      <c r="A21" s="184"/>
      <c r="B21" s="184"/>
      <c r="C21" s="182"/>
      <c r="D21" s="184"/>
      <c r="E21" s="63" t="s">
        <v>194</v>
      </c>
      <c r="F21" s="63" t="s">
        <v>195</v>
      </c>
      <c r="G21" s="59">
        <v>0.97</v>
      </c>
      <c r="H21" s="59">
        <v>0.97</v>
      </c>
      <c r="I21" s="59">
        <v>0</v>
      </c>
      <c r="J21" s="63" t="s">
        <v>194</v>
      </c>
      <c r="K21" s="63" t="s">
        <v>196</v>
      </c>
      <c r="L21" s="59">
        <v>0.97</v>
      </c>
      <c r="M21" s="59">
        <v>0.97</v>
      </c>
      <c r="N21" s="59">
        <v>0</v>
      </c>
      <c r="O21" s="198"/>
      <c r="P21" s="199"/>
      <c r="Q21" s="184"/>
      <c r="R21" s="184"/>
      <c r="S21" s="184"/>
      <c r="T21" s="184"/>
      <c r="U21" s="184"/>
      <c r="V21" s="184"/>
      <c r="W21" s="201"/>
      <c r="X21" s="184"/>
      <c r="Y21" s="184"/>
      <c r="Z21" s="184"/>
      <c r="AA21" s="184"/>
      <c r="AB21" s="72"/>
      <c r="AC21" s="184"/>
    </row>
    <row r="22" spans="1:29" s="50" customFormat="1" ht="9.6" customHeight="1" x14ac:dyDescent="0.25">
      <c r="A22" s="184"/>
      <c r="B22" s="184"/>
      <c r="C22" s="183" t="s">
        <v>197</v>
      </c>
      <c r="D22" s="184"/>
      <c r="E22" s="63" t="s">
        <v>198</v>
      </c>
      <c r="F22" s="63" t="s">
        <v>189</v>
      </c>
      <c r="G22" s="59">
        <v>3.18</v>
      </c>
      <c r="H22" s="59">
        <v>3.18</v>
      </c>
      <c r="I22" s="59">
        <v>0</v>
      </c>
      <c r="J22" s="63" t="s">
        <v>198</v>
      </c>
      <c r="K22" s="63" t="s">
        <v>189</v>
      </c>
      <c r="L22" s="59">
        <v>3.18</v>
      </c>
      <c r="M22" s="59">
        <v>3.18</v>
      </c>
      <c r="N22" s="59">
        <v>0</v>
      </c>
      <c r="O22" s="62" t="s">
        <v>199</v>
      </c>
      <c r="P22" s="65">
        <v>6</v>
      </c>
      <c r="Q22" s="184"/>
      <c r="R22" s="184"/>
      <c r="S22" s="184"/>
      <c r="T22" s="184"/>
      <c r="U22" s="184"/>
      <c r="V22" s="184"/>
      <c r="W22" s="201"/>
      <c r="X22" s="184"/>
      <c r="Y22" s="184"/>
      <c r="Z22" s="184"/>
      <c r="AA22" s="184"/>
      <c r="AB22" s="72"/>
      <c r="AC22" s="184"/>
    </row>
    <row r="23" spans="1:29" s="50" customFormat="1" ht="9.6" customHeight="1" x14ac:dyDescent="0.25">
      <c r="A23" s="184"/>
      <c r="B23" s="184"/>
      <c r="C23" s="184"/>
      <c r="D23" s="184"/>
      <c r="E23" s="63" t="s">
        <v>200</v>
      </c>
      <c r="F23" s="63" t="s">
        <v>189</v>
      </c>
      <c r="G23" s="59">
        <v>3.09</v>
      </c>
      <c r="H23" s="59">
        <v>3.09</v>
      </c>
      <c r="I23" s="59">
        <v>0</v>
      </c>
      <c r="J23" s="63" t="s">
        <v>200</v>
      </c>
      <c r="K23" s="63" t="s">
        <v>189</v>
      </c>
      <c r="L23" s="59">
        <v>3.09</v>
      </c>
      <c r="M23" s="59">
        <v>3.09</v>
      </c>
      <c r="N23" s="59">
        <v>0</v>
      </c>
      <c r="O23" s="198" t="s">
        <v>201</v>
      </c>
      <c r="P23" s="199">
        <v>3</v>
      </c>
      <c r="Q23" s="184"/>
      <c r="R23" s="184"/>
      <c r="S23" s="184"/>
      <c r="T23" s="184"/>
      <c r="U23" s="184"/>
      <c r="V23" s="184"/>
      <c r="W23" s="201"/>
      <c r="X23" s="184"/>
      <c r="Y23" s="184"/>
      <c r="Z23" s="184"/>
      <c r="AA23" s="184"/>
      <c r="AB23" s="72"/>
      <c r="AC23" s="184"/>
    </row>
    <row r="24" spans="1:29" s="50" customFormat="1" ht="9.6" customHeight="1" x14ac:dyDescent="0.25">
      <c r="A24" s="184"/>
      <c r="B24" s="184"/>
      <c r="C24" s="184"/>
      <c r="D24" s="184"/>
      <c r="E24" s="63" t="s">
        <v>202</v>
      </c>
      <c r="F24" s="63" t="s">
        <v>189</v>
      </c>
      <c r="G24" s="59">
        <v>1.94</v>
      </c>
      <c r="H24" s="59">
        <v>1.94</v>
      </c>
      <c r="I24" s="59">
        <v>0</v>
      </c>
      <c r="J24" s="63" t="s">
        <v>202</v>
      </c>
      <c r="K24" s="63" t="s">
        <v>189</v>
      </c>
      <c r="L24" s="59">
        <v>1.94</v>
      </c>
      <c r="M24" s="59">
        <v>1.94</v>
      </c>
      <c r="N24" s="59">
        <v>0</v>
      </c>
      <c r="O24" s="198"/>
      <c r="P24" s="199"/>
      <c r="Q24" s="184"/>
      <c r="R24" s="184"/>
      <c r="S24" s="184"/>
      <c r="T24" s="184"/>
      <c r="U24" s="184"/>
      <c r="V24" s="184"/>
      <c r="W24" s="73"/>
      <c r="X24" s="72"/>
      <c r="Y24" s="72"/>
      <c r="Z24" s="72"/>
      <c r="AA24" s="72"/>
      <c r="AB24" s="72"/>
      <c r="AC24" s="72"/>
    </row>
    <row r="25" spans="1:29" s="50" customFormat="1" ht="9.6" customHeight="1" x14ac:dyDescent="0.25">
      <c r="A25" s="184"/>
      <c r="B25" s="184"/>
      <c r="C25" s="185"/>
      <c r="D25" s="184"/>
      <c r="E25" s="63" t="s">
        <v>203</v>
      </c>
      <c r="F25" s="63" t="s">
        <v>189</v>
      </c>
      <c r="G25" s="59">
        <v>1.82</v>
      </c>
      <c r="H25" s="59">
        <v>1.82</v>
      </c>
      <c r="I25" s="59">
        <v>0</v>
      </c>
      <c r="J25" s="63" t="s">
        <v>203</v>
      </c>
      <c r="K25" s="63" t="s">
        <v>189</v>
      </c>
      <c r="L25" s="59">
        <v>1.82</v>
      </c>
      <c r="M25" s="59">
        <v>1.82</v>
      </c>
      <c r="N25" s="59">
        <v>0</v>
      </c>
      <c r="O25" s="198"/>
      <c r="P25" s="199"/>
      <c r="Q25" s="184"/>
      <c r="R25" s="184"/>
      <c r="S25" s="184"/>
      <c r="T25" s="184"/>
      <c r="U25" s="184"/>
      <c r="V25" s="184"/>
      <c r="W25" s="73"/>
      <c r="X25" s="72"/>
      <c r="Y25" s="72"/>
      <c r="Z25" s="72"/>
      <c r="AA25" s="72"/>
      <c r="AB25" s="72"/>
      <c r="AC25" s="72"/>
    </row>
    <row r="26" spans="1:29" s="50" customFormat="1" ht="15" customHeight="1" x14ac:dyDescent="0.25">
      <c r="A26" s="184"/>
      <c r="B26" s="184"/>
      <c r="C26" s="183"/>
      <c r="D26" s="184"/>
      <c r="E26" s="63"/>
      <c r="F26" s="74" t="s">
        <v>146</v>
      </c>
      <c r="G26" s="75">
        <f>H26+I26</f>
        <v>18.88</v>
      </c>
      <c r="H26" s="75">
        <f>SUM(H19:H25)</f>
        <v>18.88</v>
      </c>
      <c r="I26" s="75">
        <f>SUM(I19:I25)</f>
        <v>0</v>
      </c>
      <c r="J26" s="63"/>
      <c r="K26" s="74" t="s">
        <v>146</v>
      </c>
      <c r="L26" s="75">
        <f>M26+N26</f>
        <v>18.88</v>
      </c>
      <c r="M26" s="75">
        <f>SUM(M19:M25)</f>
        <v>18.88</v>
      </c>
      <c r="N26" s="75">
        <f>SUM(N19:N25)</f>
        <v>0</v>
      </c>
      <c r="O26" s="198" t="s">
        <v>204</v>
      </c>
      <c r="P26" s="199">
        <v>1</v>
      </c>
      <c r="Q26" s="184"/>
      <c r="R26" s="184"/>
      <c r="S26" s="184"/>
      <c r="T26" s="184"/>
      <c r="U26" s="184"/>
      <c r="V26" s="184"/>
      <c r="W26" s="73"/>
      <c r="X26" s="72"/>
      <c r="Y26" s="72"/>
      <c r="Z26" s="72"/>
      <c r="AA26" s="72"/>
      <c r="AB26" s="72"/>
      <c r="AC26" s="72"/>
    </row>
    <row r="27" spans="1:29" s="50" customFormat="1" ht="9.6" customHeight="1" x14ac:dyDescent="0.25">
      <c r="A27" s="184"/>
      <c r="B27" s="184"/>
      <c r="C27" s="185"/>
      <c r="D27" s="184"/>
      <c r="E27" s="76"/>
      <c r="F27" s="77" t="s">
        <v>205</v>
      </c>
      <c r="G27" s="78">
        <f>H27+I27</f>
        <v>18</v>
      </c>
      <c r="H27" s="78">
        <v>18</v>
      </c>
      <c r="I27" s="71"/>
      <c r="J27" s="79"/>
      <c r="K27" s="79"/>
      <c r="L27" s="80"/>
      <c r="M27" s="80"/>
      <c r="N27" s="80"/>
      <c r="O27" s="198"/>
      <c r="P27" s="199"/>
      <c r="Q27" s="184"/>
      <c r="R27" s="184"/>
      <c r="S27" s="184"/>
      <c r="T27" s="184"/>
      <c r="U27" s="184"/>
      <c r="V27" s="184"/>
      <c r="W27" s="73"/>
      <c r="X27" s="72"/>
      <c r="Y27" s="72"/>
      <c r="Z27" s="72"/>
      <c r="AA27" s="72"/>
      <c r="AB27" s="72"/>
      <c r="AC27" s="72"/>
    </row>
    <row r="28" spans="1:29" s="50" customFormat="1" ht="9.6" customHeight="1" x14ac:dyDescent="0.25">
      <c r="A28" s="182">
        <v>12</v>
      </c>
      <c r="B28" s="182"/>
      <c r="C28" s="59" t="s">
        <v>186</v>
      </c>
      <c r="D28" s="182" t="s">
        <v>187</v>
      </c>
      <c r="E28" s="63" t="s">
        <v>188</v>
      </c>
      <c r="F28" s="63" t="s">
        <v>195</v>
      </c>
      <c r="G28" s="59">
        <v>1</v>
      </c>
      <c r="H28" s="59">
        <v>1</v>
      </c>
      <c r="I28" s="59">
        <v>0</v>
      </c>
      <c r="J28" s="63" t="s">
        <v>188</v>
      </c>
      <c r="K28" s="63" t="s">
        <v>195</v>
      </c>
      <c r="L28" s="59">
        <v>1</v>
      </c>
      <c r="M28" s="59">
        <v>1</v>
      </c>
      <c r="N28" s="59">
        <v>0</v>
      </c>
      <c r="O28" s="198" t="s">
        <v>190</v>
      </c>
      <c r="P28" s="199">
        <v>12.52</v>
      </c>
      <c r="Q28" s="182" t="s">
        <v>155</v>
      </c>
      <c r="R28" s="182" t="s">
        <v>156</v>
      </c>
      <c r="S28" s="182"/>
      <c r="T28" s="182" t="s">
        <v>206</v>
      </c>
      <c r="U28" s="182" t="s">
        <v>207</v>
      </c>
      <c r="V28" s="182" t="s">
        <v>193</v>
      </c>
      <c r="W28" s="200"/>
      <c r="X28" s="183"/>
      <c r="Y28" s="183"/>
      <c r="Z28" s="183"/>
      <c r="AA28" s="183"/>
      <c r="AB28" s="81"/>
      <c r="AC28" s="183"/>
    </row>
    <row r="29" spans="1:29" s="50" customFormat="1" ht="9.6" customHeight="1" x14ac:dyDescent="0.25">
      <c r="A29" s="182"/>
      <c r="B29" s="182"/>
      <c r="C29" s="183" t="s">
        <v>197</v>
      </c>
      <c r="D29" s="182"/>
      <c r="E29" s="63" t="s">
        <v>208</v>
      </c>
      <c r="F29" s="63" t="s">
        <v>189</v>
      </c>
      <c r="G29" s="59">
        <v>3.18</v>
      </c>
      <c r="H29" s="59">
        <v>3.18</v>
      </c>
      <c r="I29" s="59">
        <v>0</v>
      </c>
      <c r="J29" s="63" t="s">
        <v>208</v>
      </c>
      <c r="K29" s="63" t="s">
        <v>189</v>
      </c>
      <c r="L29" s="59">
        <v>3.18</v>
      </c>
      <c r="M29" s="59">
        <v>3.18</v>
      </c>
      <c r="N29" s="59">
        <v>0</v>
      </c>
      <c r="O29" s="198"/>
      <c r="P29" s="199"/>
      <c r="Q29" s="182"/>
      <c r="R29" s="182"/>
      <c r="S29" s="182"/>
      <c r="T29" s="182"/>
      <c r="U29" s="182"/>
      <c r="V29" s="182"/>
      <c r="W29" s="201"/>
      <c r="X29" s="184"/>
      <c r="Y29" s="184"/>
      <c r="Z29" s="184"/>
      <c r="AA29" s="184"/>
      <c r="AB29" s="82"/>
      <c r="AC29" s="184"/>
    </row>
    <row r="30" spans="1:29" s="50" customFormat="1" ht="9.6" customHeight="1" x14ac:dyDescent="0.25">
      <c r="A30" s="182"/>
      <c r="B30" s="182"/>
      <c r="C30" s="184"/>
      <c r="D30" s="182"/>
      <c r="E30" s="63" t="s">
        <v>209</v>
      </c>
      <c r="F30" s="63" t="s">
        <v>189</v>
      </c>
      <c r="G30" s="59">
        <v>3.18</v>
      </c>
      <c r="H30" s="59">
        <v>3.18</v>
      </c>
      <c r="I30" s="59">
        <v>0</v>
      </c>
      <c r="J30" s="63" t="s">
        <v>209</v>
      </c>
      <c r="K30" s="63" t="s">
        <v>189</v>
      </c>
      <c r="L30" s="59">
        <v>3.18</v>
      </c>
      <c r="M30" s="59">
        <v>3.18</v>
      </c>
      <c r="N30" s="59">
        <v>0</v>
      </c>
      <c r="O30" s="198"/>
      <c r="P30" s="199"/>
      <c r="Q30" s="182"/>
      <c r="R30" s="182"/>
      <c r="S30" s="182"/>
      <c r="T30" s="182"/>
      <c r="U30" s="182"/>
      <c r="V30" s="182"/>
      <c r="W30" s="201"/>
      <c r="X30" s="184"/>
      <c r="Y30" s="184"/>
      <c r="Z30" s="184"/>
      <c r="AA30" s="184"/>
      <c r="AB30" s="82"/>
      <c r="AC30" s="184"/>
    </row>
    <row r="31" spans="1:29" s="50" customFormat="1" ht="9.6" customHeight="1" x14ac:dyDescent="0.25">
      <c r="A31" s="182"/>
      <c r="B31" s="182"/>
      <c r="C31" s="184"/>
      <c r="D31" s="182"/>
      <c r="E31" s="63" t="s">
        <v>210</v>
      </c>
      <c r="F31" s="63" t="s">
        <v>189</v>
      </c>
      <c r="G31" s="59">
        <v>2.74</v>
      </c>
      <c r="H31" s="59">
        <v>2.74</v>
      </c>
      <c r="I31" s="59">
        <v>0</v>
      </c>
      <c r="J31" s="63" t="s">
        <v>210</v>
      </c>
      <c r="K31" s="63" t="s">
        <v>189</v>
      </c>
      <c r="L31" s="59">
        <v>2.74</v>
      </c>
      <c r="M31" s="59">
        <v>2.74</v>
      </c>
      <c r="N31" s="59">
        <v>0</v>
      </c>
      <c r="O31" s="62" t="s">
        <v>199</v>
      </c>
      <c r="P31" s="65">
        <v>6</v>
      </c>
      <c r="Q31" s="182"/>
      <c r="R31" s="182"/>
      <c r="S31" s="182"/>
      <c r="T31" s="182"/>
      <c r="U31" s="182"/>
      <c r="V31" s="182"/>
      <c r="W31" s="201"/>
      <c r="X31" s="184"/>
      <c r="Y31" s="184"/>
      <c r="Z31" s="184"/>
      <c r="AA31" s="184"/>
      <c r="AB31" s="82"/>
      <c r="AC31" s="184"/>
    </row>
    <row r="32" spans="1:29" s="50" customFormat="1" ht="9.6" customHeight="1" x14ac:dyDescent="0.25">
      <c r="A32" s="182"/>
      <c r="B32" s="182"/>
      <c r="C32" s="184"/>
      <c r="D32" s="182"/>
      <c r="E32" s="63" t="s">
        <v>211</v>
      </c>
      <c r="F32" s="63" t="s">
        <v>189</v>
      </c>
      <c r="G32" s="59">
        <v>2.74</v>
      </c>
      <c r="H32" s="59">
        <v>2.74</v>
      </c>
      <c r="I32" s="59">
        <v>0</v>
      </c>
      <c r="J32" s="63" t="s">
        <v>211</v>
      </c>
      <c r="K32" s="63" t="s">
        <v>189</v>
      </c>
      <c r="L32" s="59">
        <v>2.74</v>
      </c>
      <c r="M32" s="59">
        <v>2.74</v>
      </c>
      <c r="N32" s="59">
        <v>0</v>
      </c>
      <c r="O32" s="198" t="s">
        <v>201</v>
      </c>
      <c r="P32" s="199">
        <v>3</v>
      </c>
      <c r="Q32" s="182"/>
      <c r="R32" s="182"/>
      <c r="S32" s="182"/>
      <c r="T32" s="182"/>
      <c r="U32" s="182"/>
      <c r="V32" s="182"/>
      <c r="W32" s="201"/>
      <c r="X32" s="184"/>
      <c r="Y32" s="184"/>
      <c r="Z32" s="184"/>
      <c r="AA32" s="184"/>
      <c r="AB32" s="82"/>
      <c r="AC32" s="184"/>
    </row>
    <row r="33" spans="1:29" s="50" customFormat="1" ht="17.45" customHeight="1" x14ac:dyDescent="0.25">
      <c r="A33" s="182"/>
      <c r="B33" s="182"/>
      <c r="C33" s="184"/>
      <c r="D33" s="182"/>
      <c r="E33" s="63" t="s">
        <v>212</v>
      </c>
      <c r="F33" s="63" t="s">
        <v>189</v>
      </c>
      <c r="G33" s="59">
        <v>1.88</v>
      </c>
      <c r="H33" s="59">
        <v>1.88</v>
      </c>
      <c r="I33" s="59">
        <v>0</v>
      </c>
      <c r="J33" s="63" t="s">
        <v>212</v>
      </c>
      <c r="K33" s="63" t="s">
        <v>189</v>
      </c>
      <c r="L33" s="59">
        <v>1.88</v>
      </c>
      <c r="M33" s="59">
        <v>1.88</v>
      </c>
      <c r="N33" s="59">
        <v>0</v>
      </c>
      <c r="O33" s="198"/>
      <c r="P33" s="199"/>
      <c r="Q33" s="182"/>
      <c r="R33" s="182"/>
      <c r="S33" s="182"/>
      <c r="T33" s="182"/>
      <c r="U33" s="182"/>
      <c r="V33" s="182"/>
      <c r="W33" s="201"/>
      <c r="X33" s="184"/>
      <c r="Y33" s="184"/>
      <c r="Z33" s="184"/>
      <c r="AA33" s="184"/>
      <c r="AB33" s="82"/>
      <c r="AC33" s="184"/>
    </row>
    <row r="34" spans="1:29" s="50" customFormat="1" ht="9.6" customHeight="1" x14ac:dyDescent="0.25">
      <c r="A34" s="182"/>
      <c r="B34" s="182"/>
      <c r="C34" s="183" t="s">
        <v>213</v>
      </c>
      <c r="D34" s="182"/>
      <c r="E34" s="63" t="s">
        <v>214</v>
      </c>
      <c r="F34" s="63" t="s">
        <v>189</v>
      </c>
      <c r="G34" s="59">
        <v>2</v>
      </c>
      <c r="H34" s="59">
        <v>2</v>
      </c>
      <c r="I34" s="59">
        <v>0</v>
      </c>
      <c r="J34" s="63" t="s">
        <v>214</v>
      </c>
      <c r="K34" s="63" t="s">
        <v>189</v>
      </c>
      <c r="L34" s="59">
        <v>2</v>
      </c>
      <c r="M34" s="59">
        <v>2</v>
      </c>
      <c r="N34" s="59">
        <v>0</v>
      </c>
      <c r="O34" s="198"/>
      <c r="P34" s="199"/>
      <c r="Q34" s="182"/>
      <c r="R34" s="182"/>
      <c r="S34" s="182"/>
      <c r="T34" s="182"/>
      <c r="U34" s="182"/>
      <c r="V34" s="182"/>
      <c r="W34" s="201"/>
      <c r="X34" s="184"/>
      <c r="Y34" s="184"/>
      <c r="Z34" s="184"/>
      <c r="AA34" s="184"/>
      <c r="AB34" s="82"/>
      <c r="AC34" s="184"/>
    </row>
    <row r="35" spans="1:29" s="50" customFormat="1" ht="9.6" customHeight="1" x14ac:dyDescent="0.25">
      <c r="A35" s="182"/>
      <c r="B35" s="182"/>
      <c r="C35" s="185"/>
      <c r="D35" s="182"/>
      <c r="E35" s="63" t="s">
        <v>215</v>
      </c>
      <c r="F35" s="63" t="s">
        <v>189</v>
      </c>
      <c r="G35" s="59">
        <v>1.76</v>
      </c>
      <c r="H35" s="59">
        <v>1.76</v>
      </c>
      <c r="I35" s="59">
        <v>0</v>
      </c>
      <c r="J35" s="63" t="s">
        <v>215</v>
      </c>
      <c r="K35" s="63" t="s">
        <v>189</v>
      </c>
      <c r="L35" s="59">
        <v>1.76</v>
      </c>
      <c r="M35" s="59">
        <v>1.76</v>
      </c>
      <c r="N35" s="59">
        <v>0</v>
      </c>
      <c r="O35" s="186"/>
      <c r="P35" s="188"/>
      <c r="Q35" s="182"/>
      <c r="R35" s="182"/>
      <c r="S35" s="182"/>
      <c r="T35" s="182"/>
      <c r="U35" s="182"/>
      <c r="V35" s="182"/>
      <c r="W35" s="201"/>
      <c r="X35" s="184"/>
      <c r="Y35" s="184"/>
      <c r="Z35" s="184"/>
      <c r="AA35" s="184"/>
      <c r="AB35" s="82"/>
      <c r="AC35" s="184"/>
    </row>
    <row r="36" spans="1:29" s="50" customFormat="1" ht="9.6" customHeight="1" x14ac:dyDescent="0.25">
      <c r="A36" s="182"/>
      <c r="B36" s="182"/>
      <c r="C36" s="183"/>
      <c r="D36" s="182"/>
      <c r="E36" s="63"/>
      <c r="F36" s="74" t="s">
        <v>146</v>
      </c>
      <c r="G36" s="75">
        <f>SUM(G28:G35)</f>
        <v>18.48</v>
      </c>
      <c r="H36" s="75">
        <f>SUM(H28:H35)</f>
        <v>18.48</v>
      </c>
      <c r="I36" s="75">
        <f>SUM(I28:I35)</f>
        <v>0</v>
      </c>
      <c r="J36" s="63"/>
      <c r="K36" s="74" t="s">
        <v>146</v>
      </c>
      <c r="L36" s="75">
        <f>M36+N36</f>
        <v>18.48</v>
      </c>
      <c r="M36" s="75">
        <f>SUM(M28:M35)</f>
        <v>18.48</v>
      </c>
      <c r="N36" s="75">
        <f>SUM(N28:N30)</f>
        <v>0</v>
      </c>
      <c r="O36" s="202"/>
      <c r="P36" s="203"/>
      <c r="Q36" s="182"/>
      <c r="R36" s="182"/>
      <c r="S36" s="182"/>
      <c r="T36" s="182"/>
      <c r="U36" s="182"/>
      <c r="V36" s="182"/>
      <c r="W36" s="201"/>
      <c r="X36" s="184"/>
      <c r="Y36" s="184"/>
      <c r="Z36" s="184"/>
      <c r="AA36" s="184"/>
      <c r="AB36" s="82"/>
      <c r="AC36" s="184"/>
    </row>
    <row r="37" spans="1:29" s="50" customFormat="1" ht="9.6" customHeight="1" x14ac:dyDescent="0.25">
      <c r="A37" s="182"/>
      <c r="B37" s="182"/>
      <c r="C37" s="185"/>
      <c r="D37" s="182"/>
      <c r="E37" s="63"/>
      <c r="F37" s="83" t="s">
        <v>205</v>
      </c>
      <c r="G37" s="84">
        <f>H37+I37</f>
        <v>18</v>
      </c>
      <c r="H37" s="84">
        <v>18</v>
      </c>
      <c r="I37" s="59"/>
      <c r="J37" s="85"/>
      <c r="K37" s="85"/>
      <c r="L37" s="86"/>
      <c r="M37" s="86"/>
      <c r="N37" s="86"/>
      <c r="O37" s="187"/>
      <c r="P37" s="189"/>
      <c r="Q37" s="182"/>
      <c r="R37" s="182"/>
      <c r="S37" s="182"/>
      <c r="T37" s="182"/>
      <c r="U37" s="182"/>
      <c r="V37" s="182"/>
      <c r="W37" s="207"/>
      <c r="X37" s="185"/>
      <c r="Y37" s="185"/>
      <c r="Z37" s="185"/>
      <c r="AA37" s="185"/>
      <c r="AB37" s="87"/>
      <c r="AC37" s="185"/>
    </row>
    <row r="38" spans="1:29" s="50" customFormat="1" ht="9.6" customHeight="1" x14ac:dyDescent="0.25">
      <c r="A38" s="183">
        <v>13</v>
      </c>
      <c r="B38" s="183"/>
      <c r="C38" s="183" t="s">
        <v>186</v>
      </c>
      <c r="D38" s="204" t="s">
        <v>216</v>
      </c>
      <c r="E38" s="63" t="s">
        <v>217</v>
      </c>
      <c r="F38" s="63" t="s">
        <v>189</v>
      </c>
      <c r="G38" s="59">
        <v>4</v>
      </c>
      <c r="H38" s="59">
        <v>4</v>
      </c>
      <c r="I38" s="59">
        <v>0</v>
      </c>
      <c r="J38" s="63" t="s">
        <v>217</v>
      </c>
      <c r="K38" s="63" t="s">
        <v>189</v>
      </c>
      <c r="L38" s="59">
        <v>4</v>
      </c>
      <c r="M38" s="59">
        <v>4</v>
      </c>
      <c r="N38" s="59">
        <v>0</v>
      </c>
      <c r="O38" s="198" t="s">
        <v>190</v>
      </c>
      <c r="P38" s="199">
        <v>11.33</v>
      </c>
      <c r="Q38" s="183" t="s">
        <v>155</v>
      </c>
      <c r="R38" s="183" t="s">
        <v>156</v>
      </c>
      <c r="S38" s="183"/>
      <c r="T38" s="183" t="s">
        <v>218</v>
      </c>
      <c r="U38" s="183" t="s">
        <v>219</v>
      </c>
      <c r="V38" s="183" t="s">
        <v>193</v>
      </c>
      <c r="W38" s="200"/>
      <c r="X38" s="183"/>
      <c r="Y38" s="183"/>
      <c r="Z38" s="183"/>
      <c r="AA38" s="183"/>
      <c r="AB38" s="71"/>
      <c r="AC38" s="183"/>
    </row>
    <row r="39" spans="1:29" s="50" customFormat="1" ht="9.6" customHeight="1" x14ac:dyDescent="0.25">
      <c r="A39" s="184"/>
      <c r="B39" s="184"/>
      <c r="C39" s="184"/>
      <c r="D39" s="205"/>
      <c r="E39" s="63" t="s">
        <v>220</v>
      </c>
      <c r="F39" s="63" t="s">
        <v>189</v>
      </c>
      <c r="G39" s="59">
        <v>4</v>
      </c>
      <c r="H39" s="59">
        <v>4</v>
      </c>
      <c r="I39" s="59">
        <v>0</v>
      </c>
      <c r="J39" s="63" t="s">
        <v>220</v>
      </c>
      <c r="K39" s="63" t="s">
        <v>189</v>
      </c>
      <c r="L39" s="59">
        <v>4</v>
      </c>
      <c r="M39" s="59">
        <v>4</v>
      </c>
      <c r="N39" s="59">
        <v>0</v>
      </c>
      <c r="O39" s="198"/>
      <c r="P39" s="199"/>
      <c r="Q39" s="184"/>
      <c r="R39" s="184"/>
      <c r="S39" s="184"/>
      <c r="T39" s="184"/>
      <c r="U39" s="184"/>
      <c r="V39" s="184"/>
      <c r="W39" s="201"/>
      <c r="X39" s="184"/>
      <c r="Y39" s="184"/>
      <c r="Z39" s="184"/>
      <c r="AA39" s="184"/>
      <c r="AB39" s="72"/>
      <c r="AC39" s="184"/>
    </row>
    <row r="40" spans="1:29" s="50" customFormat="1" ht="9.6" customHeight="1" x14ac:dyDescent="0.25">
      <c r="A40" s="184"/>
      <c r="B40" s="184"/>
      <c r="C40" s="184"/>
      <c r="D40" s="205"/>
      <c r="E40" s="63" t="s">
        <v>221</v>
      </c>
      <c r="F40" s="63" t="s">
        <v>189</v>
      </c>
      <c r="G40" s="59">
        <v>3.88</v>
      </c>
      <c r="H40" s="59">
        <v>3.88</v>
      </c>
      <c r="I40" s="59">
        <v>0</v>
      </c>
      <c r="J40" s="63" t="s">
        <v>221</v>
      </c>
      <c r="K40" s="63" t="s">
        <v>189</v>
      </c>
      <c r="L40" s="59">
        <v>3.88</v>
      </c>
      <c r="M40" s="59">
        <v>3.88</v>
      </c>
      <c r="N40" s="59">
        <v>0</v>
      </c>
      <c r="O40" s="198"/>
      <c r="P40" s="199"/>
      <c r="Q40" s="184"/>
      <c r="R40" s="184"/>
      <c r="S40" s="184"/>
      <c r="T40" s="184"/>
      <c r="U40" s="184"/>
      <c r="V40" s="184"/>
      <c r="W40" s="201"/>
      <c r="X40" s="184"/>
      <c r="Y40" s="184"/>
      <c r="Z40" s="184"/>
      <c r="AA40" s="184"/>
      <c r="AB40" s="72"/>
      <c r="AC40" s="184"/>
    </row>
    <row r="41" spans="1:29" s="50" customFormat="1" ht="9.6" customHeight="1" x14ac:dyDescent="0.25">
      <c r="A41" s="184"/>
      <c r="B41" s="184"/>
      <c r="C41" s="185"/>
      <c r="D41" s="205"/>
      <c r="E41" s="63" t="s">
        <v>221</v>
      </c>
      <c r="F41" s="63" t="s">
        <v>195</v>
      </c>
      <c r="G41" s="59">
        <v>0.97</v>
      </c>
      <c r="H41" s="59">
        <v>0.97</v>
      </c>
      <c r="I41" s="59">
        <v>0</v>
      </c>
      <c r="J41" s="63" t="s">
        <v>221</v>
      </c>
      <c r="K41" s="63" t="s">
        <v>195</v>
      </c>
      <c r="L41" s="59">
        <v>0.97</v>
      </c>
      <c r="M41" s="59">
        <v>0.97</v>
      </c>
      <c r="N41" s="59">
        <v>0</v>
      </c>
      <c r="O41" s="62" t="s">
        <v>199</v>
      </c>
      <c r="P41" s="65">
        <v>6</v>
      </c>
      <c r="Q41" s="184"/>
      <c r="R41" s="184"/>
      <c r="S41" s="184"/>
      <c r="T41" s="184"/>
      <c r="U41" s="184"/>
      <c r="V41" s="184"/>
      <c r="W41" s="201"/>
      <c r="X41" s="184"/>
      <c r="Y41" s="184"/>
      <c r="Z41" s="184"/>
      <c r="AA41" s="184"/>
      <c r="AB41" s="72"/>
      <c r="AC41" s="184"/>
    </row>
    <row r="42" spans="1:29" s="50" customFormat="1" ht="9.6" customHeight="1" x14ac:dyDescent="0.25">
      <c r="A42" s="184"/>
      <c r="B42" s="184"/>
      <c r="C42" s="183" t="s">
        <v>197</v>
      </c>
      <c r="D42" s="205"/>
      <c r="E42" s="63" t="s">
        <v>222</v>
      </c>
      <c r="F42" s="63" t="s">
        <v>189</v>
      </c>
      <c r="G42" s="59">
        <v>2.91</v>
      </c>
      <c r="H42" s="59">
        <v>2.91</v>
      </c>
      <c r="I42" s="59">
        <v>0</v>
      </c>
      <c r="J42" s="63" t="s">
        <v>222</v>
      </c>
      <c r="K42" s="63" t="s">
        <v>189</v>
      </c>
      <c r="L42" s="59">
        <v>2.91</v>
      </c>
      <c r="M42" s="59">
        <v>2.91</v>
      </c>
      <c r="N42" s="59">
        <v>0</v>
      </c>
      <c r="O42" s="198" t="s">
        <v>201</v>
      </c>
      <c r="P42" s="199">
        <v>3</v>
      </c>
      <c r="Q42" s="184"/>
      <c r="R42" s="184"/>
      <c r="S42" s="184"/>
      <c r="T42" s="184"/>
      <c r="U42" s="184"/>
      <c r="V42" s="184"/>
      <c r="W42" s="201"/>
      <c r="X42" s="184"/>
      <c r="Y42" s="184"/>
      <c r="Z42" s="184"/>
      <c r="AA42" s="184"/>
      <c r="AB42" s="72"/>
      <c r="AC42" s="184"/>
    </row>
    <row r="43" spans="1:29" s="50" customFormat="1" ht="14.45" customHeight="1" x14ac:dyDescent="0.25">
      <c r="A43" s="184"/>
      <c r="B43" s="184"/>
      <c r="C43" s="184"/>
      <c r="D43" s="205"/>
      <c r="E43" s="63" t="s">
        <v>223</v>
      </c>
      <c r="F43" s="63" t="s">
        <v>189</v>
      </c>
      <c r="G43" s="59">
        <v>2.91</v>
      </c>
      <c r="H43" s="59">
        <v>2.91</v>
      </c>
      <c r="I43" s="59">
        <v>0</v>
      </c>
      <c r="J43" s="63" t="s">
        <v>223</v>
      </c>
      <c r="K43" s="63" t="s">
        <v>189</v>
      </c>
      <c r="L43" s="59">
        <v>2.91</v>
      </c>
      <c r="M43" s="59">
        <v>2.91</v>
      </c>
      <c r="N43" s="59">
        <v>0</v>
      </c>
      <c r="O43" s="198"/>
      <c r="P43" s="199"/>
      <c r="Q43" s="184"/>
      <c r="R43" s="184"/>
      <c r="S43" s="184"/>
      <c r="T43" s="184"/>
      <c r="U43" s="184"/>
      <c r="V43" s="184"/>
      <c r="W43" s="201"/>
      <c r="X43" s="184"/>
      <c r="Y43" s="184"/>
      <c r="Z43" s="184"/>
      <c r="AA43" s="184"/>
      <c r="AB43" s="72"/>
      <c r="AC43" s="184"/>
    </row>
    <row r="44" spans="1:29" s="50" customFormat="1" ht="15.6" customHeight="1" x14ac:dyDescent="0.25">
      <c r="A44" s="184"/>
      <c r="B44" s="184"/>
      <c r="C44" s="183"/>
      <c r="D44" s="205"/>
      <c r="E44" s="63"/>
      <c r="F44" s="74" t="s">
        <v>146</v>
      </c>
      <c r="G44" s="75">
        <f>H44+I44</f>
        <v>18.670000000000002</v>
      </c>
      <c r="H44" s="75">
        <f>SUM(H38:H43)</f>
        <v>18.670000000000002</v>
      </c>
      <c r="I44" s="75">
        <f>SUM(I38:I43)</f>
        <v>0</v>
      </c>
      <c r="J44" s="63"/>
      <c r="K44" s="74" t="s">
        <v>146</v>
      </c>
      <c r="L44" s="75">
        <f>M44+N44</f>
        <v>18.670000000000002</v>
      </c>
      <c r="M44" s="75">
        <f>SUM(M38:M43)</f>
        <v>18.670000000000002</v>
      </c>
      <c r="N44" s="75">
        <f>SUM(N38:N43)</f>
        <v>0</v>
      </c>
      <c r="O44" s="198" t="s">
        <v>224</v>
      </c>
      <c r="P44" s="199">
        <v>1</v>
      </c>
      <c r="Q44" s="184"/>
      <c r="R44" s="184"/>
      <c r="S44" s="184"/>
      <c r="T44" s="184"/>
      <c r="U44" s="184"/>
      <c r="V44" s="184"/>
      <c r="W44" s="73"/>
      <c r="X44" s="72"/>
      <c r="Y44" s="72"/>
      <c r="Z44" s="72"/>
      <c r="AA44" s="72"/>
      <c r="AB44" s="72"/>
      <c r="AC44" s="72"/>
    </row>
    <row r="45" spans="1:29" s="50" customFormat="1" ht="9.6" customHeight="1" x14ac:dyDescent="0.25">
      <c r="A45" s="184"/>
      <c r="B45" s="184"/>
      <c r="C45" s="185"/>
      <c r="D45" s="206"/>
      <c r="E45" s="63"/>
      <c r="F45" s="83" t="s">
        <v>205</v>
      </c>
      <c r="G45" s="84">
        <f>H45+I45</f>
        <v>18</v>
      </c>
      <c r="H45" s="84">
        <v>18</v>
      </c>
      <c r="I45" s="59"/>
      <c r="J45" s="85"/>
      <c r="K45" s="85"/>
      <c r="L45" s="86"/>
      <c r="M45" s="86"/>
      <c r="N45" s="86"/>
      <c r="O45" s="198"/>
      <c r="P45" s="199"/>
      <c r="Q45" s="184"/>
      <c r="R45" s="184"/>
      <c r="S45" s="184"/>
      <c r="T45" s="184"/>
      <c r="U45" s="184"/>
      <c r="V45" s="184"/>
      <c r="W45" s="73"/>
      <c r="X45" s="72"/>
      <c r="Y45" s="72"/>
      <c r="Z45" s="72"/>
      <c r="AA45" s="72"/>
      <c r="AB45" s="72"/>
      <c r="AC45" s="72"/>
    </row>
    <row r="46" spans="1:29" s="50" customFormat="1" ht="9.6" customHeight="1" x14ac:dyDescent="0.25">
      <c r="A46" s="183">
        <v>14</v>
      </c>
      <c r="B46" s="183"/>
      <c r="C46" s="88" t="s">
        <v>186</v>
      </c>
      <c r="D46" s="183" t="s">
        <v>225</v>
      </c>
      <c r="E46" s="63" t="s">
        <v>188</v>
      </c>
      <c r="F46" s="63" t="s">
        <v>226</v>
      </c>
      <c r="G46" s="59">
        <v>2</v>
      </c>
      <c r="H46" s="59">
        <v>2</v>
      </c>
      <c r="I46" s="59">
        <v>0</v>
      </c>
      <c r="J46" s="63" t="s">
        <v>188</v>
      </c>
      <c r="K46" s="63" t="s">
        <v>226</v>
      </c>
      <c r="L46" s="59">
        <v>2</v>
      </c>
      <c r="M46" s="59">
        <v>2</v>
      </c>
      <c r="N46" s="59">
        <v>0</v>
      </c>
      <c r="O46" s="198" t="s">
        <v>190</v>
      </c>
      <c r="P46" s="199">
        <v>11.55</v>
      </c>
      <c r="Q46" s="183" t="s">
        <v>155</v>
      </c>
      <c r="R46" s="183" t="s">
        <v>156</v>
      </c>
      <c r="S46" s="183"/>
      <c r="T46" s="183" t="s">
        <v>227</v>
      </c>
      <c r="U46" s="183" t="s">
        <v>228</v>
      </c>
      <c r="V46" s="183" t="s">
        <v>193</v>
      </c>
      <c r="W46" s="183"/>
      <c r="X46" s="183"/>
      <c r="Y46" s="183"/>
      <c r="Z46" s="183"/>
      <c r="AA46" s="71"/>
      <c r="AB46" s="183"/>
      <c r="AC46" s="183"/>
    </row>
    <row r="47" spans="1:29" s="50" customFormat="1" ht="9.6" customHeight="1" x14ac:dyDescent="0.25">
      <c r="A47" s="184"/>
      <c r="B47" s="184"/>
      <c r="C47" s="200" t="s">
        <v>197</v>
      </c>
      <c r="D47" s="184"/>
      <c r="E47" s="63" t="s">
        <v>229</v>
      </c>
      <c r="F47" s="63" t="s">
        <v>189</v>
      </c>
      <c r="G47" s="59">
        <v>3.09</v>
      </c>
      <c r="H47" s="59">
        <v>3.09</v>
      </c>
      <c r="I47" s="59">
        <v>0</v>
      </c>
      <c r="J47" s="63" t="s">
        <v>229</v>
      </c>
      <c r="K47" s="63" t="s">
        <v>189</v>
      </c>
      <c r="L47" s="59">
        <v>3.09</v>
      </c>
      <c r="M47" s="59">
        <v>3.09</v>
      </c>
      <c r="N47" s="59">
        <v>0</v>
      </c>
      <c r="O47" s="198"/>
      <c r="P47" s="199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72"/>
      <c r="AB47" s="184"/>
      <c r="AC47" s="184"/>
    </row>
    <row r="48" spans="1:29" s="50" customFormat="1" ht="9.6" customHeight="1" x14ac:dyDescent="0.25">
      <c r="A48" s="184"/>
      <c r="B48" s="184"/>
      <c r="C48" s="201"/>
      <c r="D48" s="184"/>
      <c r="E48" s="50" t="s">
        <v>230</v>
      </c>
      <c r="F48" s="63" t="s">
        <v>189</v>
      </c>
      <c r="G48" s="59">
        <v>3.09</v>
      </c>
      <c r="H48" s="59">
        <v>3.09</v>
      </c>
      <c r="I48" s="59">
        <v>0</v>
      </c>
      <c r="J48" s="50" t="s">
        <v>230</v>
      </c>
      <c r="K48" s="63" t="s">
        <v>189</v>
      </c>
      <c r="L48" s="59">
        <v>3.09</v>
      </c>
      <c r="M48" s="59">
        <v>3.09</v>
      </c>
      <c r="N48" s="59">
        <v>0</v>
      </c>
      <c r="O48" s="198"/>
      <c r="P48" s="199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72"/>
      <c r="AB48" s="184"/>
      <c r="AC48" s="184"/>
    </row>
    <row r="49" spans="1:29" s="50" customFormat="1" ht="9.6" customHeight="1" x14ac:dyDescent="0.25">
      <c r="A49" s="184"/>
      <c r="B49" s="184"/>
      <c r="C49" s="201"/>
      <c r="D49" s="184"/>
      <c r="E49" s="63" t="s">
        <v>231</v>
      </c>
      <c r="F49" s="63" t="s">
        <v>189</v>
      </c>
      <c r="G49" s="59">
        <v>2.91</v>
      </c>
      <c r="H49" s="59">
        <v>2.91</v>
      </c>
      <c r="I49" s="59">
        <v>0</v>
      </c>
      <c r="J49" s="63" t="s">
        <v>231</v>
      </c>
      <c r="K49" s="63" t="s">
        <v>189</v>
      </c>
      <c r="L49" s="59">
        <v>2.91</v>
      </c>
      <c r="M49" s="59">
        <v>2.91</v>
      </c>
      <c r="N49" s="59">
        <v>0</v>
      </c>
      <c r="O49" s="62" t="s">
        <v>199</v>
      </c>
      <c r="P49" s="65">
        <v>6</v>
      </c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72"/>
      <c r="AB49" s="184"/>
      <c r="AC49" s="184"/>
    </row>
    <row r="50" spans="1:29" s="50" customFormat="1" ht="9.6" customHeight="1" x14ac:dyDescent="0.25">
      <c r="A50" s="184"/>
      <c r="B50" s="184"/>
      <c r="C50" s="201"/>
      <c r="D50" s="184"/>
      <c r="E50" s="63" t="s">
        <v>232</v>
      </c>
      <c r="F50" s="63" t="s">
        <v>189</v>
      </c>
      <c r="G50" s="59">
        <v>2.74</v>
      </c>
      <c r="H50" s="59">
        <v>2.74</v>
      </c>
      <c r="I50" s="59">
        <v>0</v>
      </c>
      <c r="J50" s="63" t="s">
        <v>232</v>
      </c>
      <c r="K50" s="63" t="s">
        <v>189</v>
      </c>
      <c r="L50" s="59">
        <v>2.74</v>
      </c>
      <c r="M50" s="59">
        <v>2.74</v>
      </c>
      <c r="N50" s="59">
        <v>0</v>
      </c>
      <c r="O50" s="198" t="s">
        <v>201</v>
      </c>
      <c r="P50" s="199">
        <v>3</v>
      </c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72"/>
      <c r="AB50" s="184"/>
      <c r="AC50" s="184"/>
    </row>
    <row r="51" spans="1:29" s="50" customFormat="1" ht="15.6" customHeight="1" x14ac:dyDescent="0.25">
      <c r="A51" s="184"/>
      <c r="B51" s="184"/>
      <c r="C51" s="201"/>
      <c r="D51" s="184"/>
      <c r="E51" s="63" t="s">
        <v>233</v>
      </c>
      <c r="F51" s="63" t="s">
        <v>189</v>
      </c>
      <c r="G51" s="59">
        <v>2.74</v>
      </c>
      <c r="H51" s="59">
        <v>2.74</v>
      </c>
      <c r="I51" s="59">
        <v>0</v>
      </c>
      <c r="J51" s="63" t="s">
        <v>233</v>
      </c>
      <c r="K51" s="63" t="s">
        <v>189</v>
      </c>
      <c r="L51" s="59">
        <v>2.74</v>
      </c>
      <c r="M51" s="59">
        <v>2.74</v>
      </c>
      <c r="N51" s="59">
        <v>0</v>
      </c>
      <c r="O51" s="198"/>
      <c r="P51" s="199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72"/>
      <c r="AB51" s="184"/>
      <c r="AC51" s="184"/>
    </row>
    <row r="52" spans="1:29" s="50" customFormat="1" ht="9.6" customHeight="1" x14ac:dyDescent="0.25">
      <c r="A52" s="184"/>
      <c r="B52" s="184"/>
      <c r="C52" s="59" t="s">
        <v>213</v>
      </c>
      <c r="D52" s="184"/>
      <c r="E52" s="63" t="s">
        <v>234</v>
      </c>
      <c r="F52" s="63" t="s">
        <v>189</v>
      </c>
      <c r="G52" s="59">
        <v>1.88</v>
      </c>
      <c r="H52" s="59">
        <v>1.88</v>
      </c>
      <c r="I52" s="59">
        <v>0</v>
      </c>
      <c r="J52" s="63" t="s">
        <v>234</v>
      </c>
      <c r="K52" s="63" t="s">
        <v>189</v>
      </c>
      <c r="L52" s="59">
        <v>1.88</v>
      </c>
      <c r="M52" s="59">
        <v>1.88</v>
      </c>
      <c r="N52" s="59">
        <v>0</v>
      </c>
      <c r="O52" s="208" t="s">
        <v>235</v>
      </c>
      <c r="P52" s="188">
        <v>1</v>
      </c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72"/>
      <c r="AB52" s="184"/>
      <c r="AC52" s="184"/>
    </row>
    <row r="53" spans="1:29" s="50" customFormat="1" ht="9.6" customHeight="1" x14ac:dyDescent="0.25">
      <c r="A53" s="184"/>
      <c r="B53" s="184"/>
      <c r="C53" s="183"/>
      <c r="D53" s="184"/>
      <c r="E53" s="63"/>
      <c r="F53" s="74" t="s">
        <v>146</v>
      </c>
      <c r="G53" s="75">
        <f>H53+I53</f>
        <v>18.45</v>
      </c>
      <c r="H53" s="75">
        <f>SUM(H46:H52)</f>
        <v>18.45</v>
      </c>
      <c r="I53" s="75">
        <f>SUM(I38:I52)</f>
        <v>0</v>
      </c>
      <c r="J53" s="63"/>
      <c r="K53" s="74" t="s">
        <v>146</v>
      </c>
      <c r="L53" s="75">
        <f>M53+N53</f>
        <v>18.45</v>
      </c>
      <c r="M53" s="75">
        <f>SUM(M46:M52)</f>
        <v>18.45</v>
      </c>
      <c r="N53" s="75">
        <f>SUM(N38:N52)</f>
        <v>0</v>
      </c>
      <c r="O53" s="209"/>
      <c r="P53" s="203"/>
      <c r="Q53" s="184"/>
      <c r="R53" s="184"/>
      <c r="S53" s="184"/>
      <c r="T53" s="184"/>
      <c r="U53" s="184"/>
      <c r="V53" s="184"/>
      <c r="W53" s="72"/>
      <c r="X53" s="72"/>
      <c r="Y53" s="72"/>
      <c r="Z53" s="72"/>
      <c r="AA53" s="72"/>
      <c r="AB53" s="72"/>
      <c r="AC53" s="184"/>
    </row>
    <row r="54" spans="1:29" s="50" customFormat="1" ht="9.6" customHeight="1" x14ac:dyDescent="0.25">
      <c r="A54" s="184"/>
      <c r="B54" s="184"/>
      <c r="C54" s="185"/>
      <c r="D54" s="184"/>
      <c r="E54" s="63"/>
      <c r="F54" s="83" t="s">
        <v>205</v>
      </c>
      <c r="G54" s="84">
        <f>H54+I54</f>
        <v>18</v>
      </c>
      <c r="H54" s="84">
        <v>18</v>
      </c>
      <c r="I54" s="59"/>
      <c r="J54" s="85"/>
      <c r="K54" s="85"/>
      <c r="L54" s="86"/>
      <c r="M54" s="86"/>
      <c r="N54" s="86"/>
      <c r="O54" s="210"/>
      <c r="P54" s="189"/>
      <c r="Q54" s="184"/>
      <c r="R54" s="184"/>
      <c r="S54" s="184"/>
      <c r="T54" s="184"/>
      <c r="U54" s="184"/>
      <c r="V54" s="184"/>
      <c r="W54" s="72"/>
      <c r="X54" s="72"/>
      <c r="Y54" s="72"/>
      <c r="Z54" s="72"/>
      <c r="AA54" s="72"/>
      <c r="AB54" s="72"/>
      <c r="AC54" s="184"/>
    </row>
    <row r="55" spans="1:29" s="50" customFormat="1" ht="9.6" customHeight="1" x14ac:dyDescent="0.25">
      <c r="A55" s="183">
        <v>15</v>
      </c>
      <c r="B55" s="183"/>
      <c r="C55" s="183" t="s">
        <v>151</v>
      </c>
      <c r="D55" s="183" t="s">
        <v>236</v>
      </c>
      <c r="E55" s="63" t="s">
        <v>237</v>
      </c>
      <c r="F55" s="63" t="s">
        <v>238</v>
      </c>
      <c r="G55" s="59">
        <v>0.97</v>
      </c>
      <c r="H55" s="59">
        <v>0.97</v>
      </c>
      <c r="I55" s="59">
        <v>0</v>
      </c>
      <c r="J55" s="63" t="s">
        <v>237</v>
      </c>
      <c r="K55" s="63" t="s">
        <v>238</v>
      </c>
      <c r="L55" s="59">
        <v>0.97</v>
      </c>
      <c r="M55" s="59">
        <v>0.97</v>
      </c>
      <c r="N55" s="59">
        <v>0</v>
      </c>
      <c r="O55" s="198" t="s">
        <v>190</v>
      </c>
      <c r="P55" s="199">
        <v>10.36</v>
      </c>
      <c r="Q55" s="183" t="s">
        <v>155</v>
      </c>
      <c r="R55" s="183" t="s">
        <v>156</v>
      </c>
      <c r="S55" s="183"/>
      <c r="T55" s="183" t="s">
        <v>239</v>
      </c>
      <c r="U55" s="183" t="s">
        <v>240</v>
      </c>
      <c r="V55" s="183" t="s">
        <v>193</v>
      </c>
      <c r="W55" s="183"/>
      <c r="X55" s="183"/>
      <c r="Y55" s="183"/>
      <c r="Z55" s="183"/>
      <c r="AA55" s="71"/>
      <c r="AB55" s="183"/>
      <c r="AC55" s="200"/>
    </row>
    <row r="56" spans="1:29" s="50" customFormat="1" ht="9.6" customHeight="1" x14ac:dyDescent="0.25">
      <c r="A56" s="184"/>
      <c r="B56" s="184"/>
      <c r="C56" s="185"/>
      <c r="D56" s="184"/>
      <c r="E56" s="63" t="s">
        <v>241</v>
      </c>
      <c r="F56" s="63" t="s">
        <v>238</v>
      </c>
      <c r="G56" s="59">
        <v>1.94</v>
      </c>
      <c r="H56" s="59">
        <v>1.94</v>
      </c>
      <c r="I56" s="59">
        <v>0</v>
      </c>
      <c r="J56" s="63" t="s">
        <v>241</v>
      </c>
      <c r="K56" s="63" t="s">
        <v>238</v>
      </c>
      <c r="L56" s="59">
        <v>1.94</v>
      </c>
      <c r="M56" s="59">
        <v>1.94</v>
      </c>
      <c r="N56" s="59">
        <v>0</v>
      </c>
      <c r="O56" s="198"/>
      <c r="P56" s="199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72"/>
      <c r="AB56" s="184"/>
      <c r="AC56" s="201"/>
    </row>
    <row r="57" spans="1:29" s="50" customFormat="1" ht="9.6" customHeight="1" x14ac:dyDescent="0.25">
      <c r="A57" s="184"/>
      <c r="B57" s="184"/>
      <c r="C57" s="183" t="s">
        <v>186</v>
      </c>
      <c r="D57" s="184"/>
      <c r="E57" s="63" t="s">
        <v>217</v>
      </c>
      <c r="F57" s="63" t="s">
        <v>238</v>
      </c>
      <c r="G57" s="59">
        <v>3</v>
      </c>
      <c r="H57" s="59">
        <v>2</v>
      </c>
      <c r="I57" s="59">
        <v>1</v>
      </c>
      <c r="J57" s="63" t="s">
        <v>217</v>
      </c>
      <c r="K57" s="63" t="s">
        <v>238</v>
      </c>
      <c r="L57" s="59">
        <v>3</v>
      </c>
      <c r="M57" s="59">
        <v>2</v>
      </c>
      <c r="N57" s="59">
        <v>1</v>
      </c>
      <c r="O57" s="198"/>
      <c r="P57" s="199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72"/>
      <c r="AB57" s="184"/>
      <c r="AC57" s="201"/>
    </row>
    <row r="58" spans="1:29" s="50" customFormat="1" ht="9.6" customHeight="1" x14ac:dyDescent="0.25">
      <c r="A58" s="184"/>
      <c r="B58" s="184"/>
      <c r="C58" s="184"/>
      <c r="D58" s="184"/>
      <c r="E58" s="63" t="s">
        <v>220</v>
      </c>
      <c r="F58" s="63" t="s">
        <v>238</v>
      </c>
      <c r="G58" s="59">
        <v>3</v>
      </c>
      <c r="H58" s="59">
        <v>3</v>
      </c>
      <c r="I58" s="59">
        <v>0</v>
      </c>
      <c r="J58" s="63" t="s">
        <v>220</v>
      </c>
      <c r="K58" s="63" t="s">
        <v>238</v>
      </c>
      <c r="L58" s="59">
        <v>3</v>
      </c>
      <c r="M58" s="59">
        <v>3</v>
      </c>
      <c r="N58" s="59">
        <v>0</v>
      </c>
      <c r="O58" s="62" t="s">
        <v>199</v>
      </c>
      <c r="P58" s="65">
        <v>6</v>
      </c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72"/>
      <c r="AB58" s="184"/>
      <c r="AC58" s="201"/>
    </row>
    <row r="59" spans="1:29" s="50" customFormat="1" ht="9.6" customHeight="1" x14ac:dyDescent="0.25">
      <c r="A59" s="184"/>
      <c r="B59" s="184"/>
      <c r="C59" s="184"/>
      <c r="D59" s="184"/>
      <c r="E59" s="63" t="s">
        <v>194</v>
      </c>
      <c r="F59" s="63" t="s">
        <v>238</v>
      </c>
      <c r="G59" s="59">
        <v>0.97</v>
      </c>
      <c r="H59" s="59">
        <v>0.97</v>
      </c>
      <c r="I59" s="59">
        <v>0</v>
      </c>
      <c r="J59" s="63" t="s">
        <v>194</v>
      </c>
      <c r="K59" s="63" t="s">
        <v>238</v>
      </c>
      <c r="L59" s="59">
        <v>0.97</v>
      </c>
      <c r="M59" s="59">
        <v>0.97</v>
      </c>
      <c r="N59" s="59">
        <v>0</v>
      </c>
      <c r="O59" s="198" t="s">
        <v>201</v>
      </c>
      <c r="P59" s="211">
        <v>3</v>
      </c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72"/>
      <c r="AB59" s="184"/>
      <c r="AC59" s="201"/>
    </row>
    <row r="60" spans="1:29" s="50" customFormat="1" ht="9.6" customHeight="1" x14ac:dyDescent="0.25">
      <c r="A60" s="184"/>
      <c r="B60" s="184"/>
      <c r="C60" s="185"/>
      <c r="D60" s="184"/>
      <c r="E60" s="63" t="s">
        <v>221</v>
      </c>
      <c r="F60" s="63" t="s">
        <v>238</v>
      </c>
      <c r="G60" s="59">
        <v>1.94</v>
      </c>
      <c r="H60" s="59">
        <v>1.94</v>
      </c>
      <c r="I60" s="59">
        <v>0</v>
      </c>
      <c r="J60" s="63" t="s">
        <v>221</v>
      </c>
      <c r="K60" s="63" t="s">
        <v>238</v>
      </c>
      <c r="L60" s="59">
        <v>1.94</v>
      </c>
      <c r="M60" s="59">
        <v>1.94</v>
      </c>
      <c r="N60" s="59">
        <v>0</v>
      </c>
      <c r="O60" s="198"/>
      <c r="P60" s="212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72"/>
      <c r="AB60" s="184"/>
      <c r="AC60" s="201"/>
    </row>
    <row r="61" spans="1:29" s="50" customFormat="1" ht="9.6" customHeight="1" x14ac:dyDescent="0.25">
      <c r="A61" s="184"/>
      <c r="B61" s="184"/>
      <c r="C61" s="183" t="s">
        <v>197</v>
      </c>
      <c r="D61" s="184"/>
      <c r="E61" s="63" t="s">
        <v>222</v>
      </c>
      <c r="F61" s="63" t="s">
        <v>238</v>
      </c>
      <c r="G61" s="59">
        <v>1.94</v>
      </c>
      <c r="H61" s="59">
        <v>1.94</v>
      </c>
      <c r="I61" s="59">
        <v>0</v>
      </c>
      <c r="J61" s="63" t="s">
        <v>222</v>
      </c>
      <c r="K61" s="63" t="s">
        <v>238</v>
      </c>
      <c r="L61" s="59">
        <v>1.94</v>
      </c>
      <c r="M61" s="59">
        <v>1.94</v>
      </c>
      <c r="N61" s="59">
        <v>0</v>
      </c>
      <c r="O61" s="198"/>
      <c r="P61" s="212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72"/>
      <c r="AB61" s="184"/>
      <c r="AC61" s="201"/>
    </row>
    <row r="62" spans="1:29" s="50" customFormat="1" ht="9.6" customHeight="1" x14ac:dyDescent="0.25">
      <c r="A62" s="184"/>
      <c r="B62" s="184"/>
      <c r="C62" s="184"/>
      <c r="D62" s="184"/>
      <c r="E62" s="63" t="s">
        <v>232</v>
      </c>
      <c r="F62" s="63" t="s">
        <v>238</v>
      </c>
      <c r="G62" s="59">
        <v>1.82</v>
      </c>
      <c r="H62" s="59">
        <v>1.82</v>
      </c>
      <c r="I62" s="59">
        <v>0</v>
      </c>
      <c r="J62" s="63" t="s">
        <v>232</v>
      </c>
      <c r="K62" s="63" t="s">
        <v>238</v>
      </c>
      <c r="L62" s="59">
        <v>1.82</v>
      </c>
      <c r="M62" s="59">
        <v>1.82</v>
      </c>
      <c r="N62" s="59">
        <v>0</v>
      </c>
      <c r="O62" s="198"/>
      <c r="P62" s="212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72"/>
      <c r="AB62" s="184"/>
      <c r="AC62" s="201"/>
    </row>
    <row r="63" spans="1:29" s="50" customFormat="1" ht="9.6" customHeight="1" x14ac:dyDescent="0.25">
      <c r="A63" s="184"/>
      <c r="B63" s="184"/>
      <c r="C63" s="184"/>
      <c r="D63" s="184"/>
      <c r="E63" s="63" t="s">
        <v>242</v>
      </c>
      <c r="F63" s="63" t="s">
        <v>238</v>
      </c>
      <c r="G63" s="59">
        <v>2.12</v>
      </c>
      <c r="H63" s="59">
        <v>2.12</v>
      </c>
      <c r="I63" s="59">
        <v>0</v>
      </c>
      <c r="J63" s="63" t="s">
        <v>242</v>
      </c>
      <c r="K63" s="63" t="s">
        <v>238</v>
      </c>
      <c r="L63" s="59">
        <v>2.12</v>
      </c>
      <c r="M63" s="59">
        <v>2.12</v>
      </c>
      <c r="N63" s="59">
        <v>0</v>
      </c>
      <c r="O63" s="198"/>
      <c r="P63" s="213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72"/>
      <c r="AB63" s="184"/>
      <c r="AC63" s="201"/>
    </row>
    <row r="64" spans="1:29" s="50" customFormat="1" ht="9.6" customHeight="1" x14ac:dyDescent="0.25">
      <c r="A64" s="184"/>
      <c r="B64" s="184"/>
      <c r="C64" s="185"/>
      <c r="D64" s="184"/>
      <c r="E64" s="63" t="s">
        <v>243</v>
      </c>
      <c r="F64" s="63" t="s">
        <v>238</v>
      </c>
      <c r="G64" s="59">
        <v>1.94</v>
      </c>
      <c r="H64" s="59">
        <v>1.94</v>
      </c>
      <c r="I64" s="59">
        <v>0</v>
      </c>
      <c r="J64" s="63" t="s">
        <v>243</v>
      </c>
      <c r="K64" s="63" t="s">
        <v>238</v>
      </c>
      <c r="L64" s="59">
        <v>1.94</v>
      </c>
      <c r="M64" s="59">
        <v>1.94</v>
      </c>
      <c r="N64" s="59">
        <v>0</v>
      </c>
      <c r="O64" s="208" t="s">
        <v>244</v>
      </c>
      <c r="P64" s="188">
        <v>1</v>
      </c>
      <c r="Q64" s="184"/>
      <c r="R64" s="184"/>
      <c r="S64" s="184"/>
      <c r="T64" s="184"/>
      <c r="U64" s="184"/>
      <c r="V64" s="184"/>
      <c r="W64" s="72"/>
      <c r="X64" s="72"/>
      <c r="Y64" s="72"/>
      <c r="Z64" s="72"/>
      <c r="AA64" s="72"/>
      <c r="AB64" s="72"/>
      <c r="AC64" s="201"/>
    </row>
    <row r="65" spans="1:29" s="50" customFormat="1" ht="9.6" customHeight="1" x14ac:dyDescent="0.25">
      <c r="A65" s="184"/>
      <c r="B65" s="184"/>
      <c r="C65" s="183"/>
      <c r="D65" s="184"/>
      <c r="E65" s="63"/>
      <c r="F65" s="74" t="s">
        <v>146</v>
      </c>
      <c r="G65" s="75">
        <f>H65+I65</f>
        <v>19.64</v>
      </c>
      <c r="H65" s="75">
        <f>SUM(H55:H64)</f>
        <v>18.64</v>
      </c>
      <c r="I65" s="75">
        <f>SUM(I55:I64)</f>
        <v>1</v>
      </c>
      <c r="J65" s="63"/>
      <c r="K65" s="74" t="s">
        <v>146</v>
      </c>
      <c r="L65" s="75">
        <f>M65+N65</f>
        <v>19.64</v>
      </c>
      <c r="M65" s="75">
        <f>SUM(M55:M64)</f>
        <v>18.64</v>
      </c>
      <c r="N65" s="75">
        <f>SUM(N55:N64)</f>
        <v>1</v>
      </c>
      <c r="O65" s="209"/>
      <c r="P65" s="203"/>
      <c r="Q65" s="184"/>
      <c r="R65" s="184"/>
      <c r="S65" s="184"/>
      <c r="T65" s="184"/>
      <c r="U65" s="184"/>
      <c r="V65" s="184"/>
      <c r="W65" s="72"/>
      <c r="X65" s="72"/>
      <c r="Y65" s="72"/>
      <c r="Z65" s="72"/>
      <c r="AA65" s="72"/>
      <c r="AB65" s="72"/>
      <c r="AC65" s="201"/>
    </row>
    <row r="66" spans="1:29" s="50" customFormat="1" ht="9.6" customHeight="1" x14ac:dyDescent="0.25">
      <c r="A66" s="184"/>
      <c r="B66" s="184"/>
      <c r="C66" s="185"/>
      <c r="D66" s="184"/>
      <c r="E66" s="63"/>
      <c r="F66" s="83" t="s">
        <v>205</v>
      </c>
      <c r="G66" s="84">
        <f>H66+I66</f>
        <v>18</v>
      </c>
      <c r="H66" s="84">
        <v>18</v>
      </c>
      <c r="I66" s="59"/>
      <c r="J66" s="85"/>
      <c r="K66" s="85"/>
      <c r="L66" s="86"/>
      <c r="M66" s="86"/>
      <c r="N66" s="86"/>
      <c r="O66" s="210"/>
      <c r="P66" s="189"/>
      <c r="Q66" s="184"/>
      <c r="R66" s="184"/>
      <c r="S66" s="184"/>
      <c r="T66" s="184"/>
      <c r="U66" s="184"/>
      <c r="V66" s="184"/>
      <c r="W66" s="72"/>
      <c r="X66" s="72"/>
      <c r="Y66" s="72"/>
      <c r="Z66" s="72"/>
      <c r="AA66" s="72"/>
      <c r="AB66" s="72"/>
      <c r="AC66" s="201"/>
    </row>
    <row r="67" spans="1:29" s="50" customFormat="1" ht="9.6" customHeight="1" x14ac:dyDescent="0.25">
      <c r="A67" s="183">
        <v>16</v>
      </c>
      <c r="B67" s="183"/>
      <c r="C67" s="183" t="s">
        <v>151</v>
      </c>
      <c r="D67" s="183" t="s">
        <v>236</v>
      </c>
      <c r="E67" s="63" t="s">
        <v>245</v>
      </c>
      <c r="F67" s="63" t="s">
        <v>238</v>
      </c>
      <c r="G67" s="59">
        <v>0.97</v>
      </c>
      <c r="H67" s="59">
        <v>0.97</v>
      </c>
      <c r="I67" s="59">
        <v>0</v>
      </c>
      <c r="J67" s="63" t="s">
        <v>245</v>
      </c>
      <c r="K67" s="63" t="s">
        <v>238</v>
      </c>
      <c r="L67" s="59">
        <v>0.97</v>
      </c>
      <c r="M67" s="59">
        <v>0.97</v>
      </c>
      <c r="N67" s="59">
        <v>0</v>
      </c>
      <c r="O67" s="198" t="s">
        <v>190</v>
      </c>
      <c r="P67" s="199">
        <v>11.66</v>
      </c>
      <c r="Q67" s="183" t="s">
        <v>155</v>
      </c>
      <c r="R67" s="183" t="s">
        <v>156</v>
      </c>
      <c r="S67" s="183"/>
      <c r="T67" s="183" t="s">
        <v>246</v>
      </c>
      <c r="U67" s="183" t="s">
        <v>247</v>
      </c>
      <c r="V67" s="183" t="s">
        <v>193</v>
      </c>
      <c r="W67" s="183"/>
      <c r="X67" s="183"/>
      <c r="Y67" s="183"/>
      <c r="Z67" s="183"/>
      <c r="AA67" s="71"/>
      <c r="AB67" s="183"/>
      <c r="AC67" s="190"/>
    </row>
    <row r="68" spans="1:29" s="50" customFormat="1" ht="9.6" customHeight="1" x14ac:dyDescent="0.25">
      <c r="A68" s="184"/>
      <c r="B68" s="184"/>
      <c r="C68" s="184"/>
      <c r="D68" s="184"/>
      <c r="E68" s="63" t="s">
        <v>248</v>
      </c>
      <c r="F68" s="63" t="s">
        <v>238</v>
      </c>
      <c r="G68" s="59">
        <v>0.97</v>
      </c>
      <c r="H68" s="59">
        <v>0.97</v>
      </c>
      <c r="I68" s="59">
        <v>0</v>
      </c>
      <c r="J68" s="63" t="s">
        <v>248</v>
      </c>
      <c r="K68" s="63" t="s">
        <v>238</v>
      </c>
      <c r="L68" s="59">
        <v>0.97</v>
      </c>
      <c r="M68" s="59">
        <v>0.97</v>
      </c>
      <c r="N68" s="59">
        <v>0</v>
      </c>
      <c r="O68" s="198"/>
      <c r="P68" s="199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72"/>
      <c r="AB68" s="184"/>
      <c r="AC68" s="190"/>
    </row>
    <row r="69" spans="1:29" s="50" customFormat="1" ht="9.6" customHeight="1" x14ac:dyDescent="0.25">
      <c r="A69" s="184"/>
      <c r="B69" s="184"/>
      <c r="C69" s="184"/>
      <c r="D69" s="184"/>
      <c r="E69" s="63" t="s">
        <v>249</v>
      </c>
      <c r="F69" s="63" t="s">
        <v>238</v>
      </c>
      <c r="G69" s="59">
        <v>1.94</v>
      </c>
      <c r="H69" s="59">
        <v>1.94</v>
      </c>
      <c r="I69" s="59">
        <v>0</v>
      </c>
      <c r="J69" s="63" t="s">
        <v>249</v>
      </c>
      <c r="K69" s="63" t="s">
        <v>238</v>
      </c>
      <c r="L69" s="59">
        <v>1.94</v>
      </c>
      <c r="M69" s="59">
        <v>1.94</v>
      </c>
      <c r="N69" s="59">
        <v>0</v>
      </c>
      <c r="O69" s="198"/>
      <c r="P69" s="199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72"/>
      <c r="AB69" s="184"/>
      <c r="AC69" s="190"/>
    </row>
    <row r="70" spans="1:29" s="50" customFormat="1" ht="9.6" customHeight="1" x14ac:dyDescent="0.25">
      <c r="A70" s="184"/>
      <c r="B70" s="184"/>
      <c r="C70" s="184"/>
      <c r="D70" s="184"/>
      <c r="E70" s="63" t="s">
        <v>250</v>
      </c>
      <c r="F70" s="63" t="s">
        <v>238</v>
      </c>
      <c r="G70" s="59">
        <v>1.94</v>
      </c>
      <c r="H70" s="59">
        <v>1.94</v>
      </c>
      <c r="I70" s="59">
        <v>0</v>
      </c>
      <c r="J70" s="63" t="s">
        <v>250</v>
      </c>
      <c r="K70" s="63" t="s">
        <v>238</v>
      </c>
      <c r="L70" s="59">
        <v>1.94</v>
      </c>
      <c r="M70" s="59">
        <v>1.94</v>
      </c>
      <c r="N70" s="59">
        <v>0</v>
      </c>
      <c r="O70" s="62" t="s">
        <v>199</v>
      </c>
      <c r="P70" s="65">
        <v>6</v>
      </c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72"/>
      <c r="AB70" s="184"/>
      <c r="AC70" s="190"/>
    </row>
    <row r="71" spans="1:29" s="50" customFormat="1" ht="9.6" customHeight="1" x14ac:dyDescent="0.25">
      <c r="A71" s="184"/>
      <c r="B71" s="184"/>
      <c r="C71" s="183" t="s">
        <v>186</v>
      </c>
      <c r="D71" s="184"/>
      <c r="E71" s="63" t="s">
        <v>220</v>
      </c>
      <c r="F71" s="63" t="s">
        <v>238</v>
      </c>
      <c r="G71" s="59">
        <v>1</v>
      </c>
      <c r="H71" s="59">
        <v>1</v>
      </c>
      <c r="I71" s="59">
        <v>0</v>
      </c>
      <c r="J71" s="63" t="s">
        <v>220</v>
      </c>
      <c r="K71" s="63" t="s">
        <v>238</v>
      </c>
      <c r="L71" s="59">
        <v>1</v>
      </c>
      <c r="M71" s="59">
        <v>1</v>
      </c>
      <c r="N71" s="59">
        <v>0</v>
      </c>
      <c r="O71" s="198" t="s">
        <v>201</v>
      </c>
      <c r="P71" s="211">
        <v>3</v>
      </c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72"/>
      <c r="AB71" s="184"/>
      <c r="AC71" s="190"/>
    </row>
    <row r="72" spans="1:29" s="50" customFormat="1" ht="9.6" customHeight="1" x14ac:dyDescent="0.25">
      <c r="A72" s="184"/>
      <c r="B72" s="184"/>
      <c r="C72" s="184"/>
      <c r="D72" s="184"/>
      <c r="E72" s="63" t="s">
        <v>188</v>
      </c>
      <c r="F72" s="63" t="s">
        <v>238</v>
      </c>
      <c r="G72" s="59">
        <v>2</v>
      </c>
      <c r="H72" s="59">
        <v>2</v>
      </c>
      <c r="I72" s="59">
        <v>0</v>
      </c>
      <c r="J72" s="63" t="s">
        <v>188</v>
      </c>
      <c r="K72" s="63" t="s">
        <v>238</v>
      </c>
      <c r="L72" s="59">
        <v>2</v>
      </c>
      <c r="M72" s="59">
        <v>2</v>
      </c>
      <c r="N72" s="59">
        <v>0</v>
      </c>
      <c r="O72" s="198"/>
      <c r="P72" s="212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72"/>
      <c r="AB72" s="184"/>
      <c r="AC72" s="190"/>
    </row>
    <row r="73" spans="1:29" s="50" customFormat="1" ht="9.6" customHeight="1" x14ac:dyDescent="0.25">
      <c r="A73" s="184"/>
      <c r="B73" s="184"/>
      <c r="C73" s="185"/>
      <c r="D73" s="184"/>
      <c r="E73" s="63" t="s">
        <v>194</v>
      </c>
      <c r="F73" s="63" t="s">
        <v>238</v>
      </c>
      <c r="G73" s="59">
        <v>2.91</v>
      </c>
      <c r="H73" s="59">
        <v>2.91</v>
      </c>
      <c r="I73" s="59">
        <v>0</v>
      </c>
      <c r="J73" s="63" t="s">
        <v>194</v>
      </c>
      <c r="K73" s="63" t="s">
        <v>238</v>
      </c>
      <c r="L73" s="59">
        <v>2.91</v>
      </c>
      <c r="M73" s="59">
        <v>2.91</v>
      </c>
      <c r="N73" s="59">
        <v>0</v>
      </c>
      <c r="O73" s="198"/>
      <c r="P73" s="212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72"/>
      <c r="AB73" s="184"/>
      <c r="AC73" s="190"/>
    </row>
    <row r="74" spans="1:29" s="50" customFormat="1" ht="9.6" customHeight="1" x14ac:dyDescent="0.25">
      <c r="A74" s="184"/>
      <c r="B74" s="184"/>
      <c r="C74" s="183" t="s">
        <v>197</v>
      </c>
      <c r="D74" s="184"/>
      <c r="E74" s="63" t="s">
        <v>223</v>
      </c>
      <c r="F74" s="63" t="s">
        <v>238</v>
      </c>
      <c r="G74" s="59">
        <v>1.94</v>
      </c>
      <c r="H74" s="59">
        <v>1.94</v>
      </c>
      <c r="I74" s="59">
        <v>0</v>
      </c>
      <c r="J74" s="63" t="s">
        <v>223</v>
      </c>
      <c r="K74" s="63" t="s">
        <v>238</v>
      </c>
      <c r="L74" s="59">
        <v>1.94</v>
      </c>
      <c r="M74" s="59">
        <v>1.94</v>
      </c>
      <c r="N74" s="59">
        <v>0</v>
      </c>
      <c r="O74" s="198"/>
      <c r="P74" s="212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72"/>
      <c r="AB74" s="184"/>
      <c r="AC74" s="190"/>
    </row>
    <row r="75" spans="1:29" s="50" customFormat="1" ht="9.6" customHeight="1" x14ac:dyDescent="0.25">
      <c r="A75" s="184"/>
      <c r="B75" s="184"/>
      <c r="C75" s="184"/>
      <c r="D75" s="184"/>
      <c r="E75" s="63" t="s">
        <v>211</v>
      </c>
      <c r="F75" s="63" t="s">
        <v>238</v>
      </c>
      <c r="G75" s="59">
        <v>1.82</v>
      </c>
      <c r="H75" s="59">
        <v>1.82</v>
      </c>
      <c r="I75" s="59">
        <v>0</v>
      </c>
      <c r="J75" s="63" t="s">
        <v>211</v>
      </c>
      <c r="K75" s="63" t="s">
        <v>238</v>
      </c>
      <c r="L75" s="59">
        <v>1.82</v>
      </c>
      <c r="M75" s="59">
        <v>1.82</v>
      </c>
      <c r="N75" s="59">
        <v>0</v>
      </c>
      <c r="O75" s="198"/>
      <c r="P75" s="213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72"/>
      <c r="AB75" s="184"/>
      <c r="AC75" s="190"/>
    </row>
    <row r="76" spans="1:29" s="50" customFormat="1" ht="9.6" customHeight="1" x14ac:dyDescent="0.25">
      <c r="A76" s="184"/>
      <c r="B76" s="184"/>
      <c r="C76" s="184"/>
      <c r="D76" s="184"/>
      <c r="E76" s="63" t="s">
        <v>251</v>
      </c>
      <c r="F76" s="63" t="s">
        <v>238</v>
      </c>
      <c r="G76" s="59">
        <v>0.94</v>
      </c>
      <c r="H76" s="59">
        <v>0.94</v>
      </c>
      <c r="I76" s="59">
        <v>0</v>
      </c>
      <c r="J76" s="63" t="s">
        <v>251</v>
      </c>
      <c r="K76" s="63" t="s">
        <v>238</v>
      </c>
      <c r="L76" s="59">
        <v>0.94</v>
      </c>
      <c r="M76" s="59">
        <v>0.94</v>
      </c>
      <c r="N76" s="59">
        <v>0</v>
      </c>
      <c r="O76" s="208" t="s">
        <v>252</v>
      </c>
      <c r="P76" s="188">
        <v>1</v>
      </c>
      <c r="Q76" s="184"/>
      <c r="R76" s="184"/>
      <c r="S76" s="184"/>
      <c r="T76" s="184"/>
      <c r="U76" s="184"/>
      <c r="V76" s="184"/>
      <c r="W76" s="72"/>
      <c r="X76" s="72"/>
      <c r="Y76" s="72"/>
      <c r="Z76" s="72"/>
      <c r="AA76" s="72"/>
      <c r="AB76" s="72"/>
      <c r="AC76" s="190"/>
    </row>
    <row r="77" spans="1:29" s="50" customFormat="1" ht="9.6" customHeight="1" x14ac:dyDescent="0.25">
      <c r="A77" s="184"/>
      <c r="B77" s="184"/>
      <c r="C77" s="185"/>
      <c r="D77" s="184"/>
      <c r="E77" s="63" t="s">
        <v>203</v>
      </c>
      <c r="F77" s="63" t="s">
        <v>238</v>
      </c>
      <c r="G77" s="59">
        <v>0.91</v>
      </c>
      <c r="H77" s="59">
        <v>0.91</v>
      </c>
      <c r="I77" s="59">
        <v>0</v>
      </c>
      <c r="J77" s="63" t="s">
        <v>203</v>
      </c>
      <c r="K77" s="63" t="s">
        <v>238</v>
      </c>
      <c r="L77" s="59">
        <v>0.91</v>
      </c>
      <c r="M77" s="59">
        <v>0.91</v>
      </c>
      <c r="N77" s="59">
        <v>0</v>
      </c>
      <c r="O77" s="209"/>
      <c r="P77" s="203"/>
      <c r="Q77" s="184"/>
      <c r="R77" s="184"/>
      <c r="S77" s="184"/>
      <c r="T77" s="184"/>
      <c r="U77" s="184"/>
      <c r="V77" s="184"/>
      <c r="W77" s="72"/>
      <c r="X77" s="72"/>
      <c r="Y77" s="72"/>
      <c r="Z77" s="72"/>
      <c r="AA77" s="72"/>
      <c r="AB77" s="72"/>
      <c r="AC77" s="190"/>
    </row>
    <row r="78" spans="1:29" s="50" customFormat="1" ht="9.6" customHeight="1" x14ac:dyDescent="0.25">
      <c r="A78" s="184"/>
      <c r="B78" s="184"/>
      <c r="C78" s="72" t="s">
        <v>213</v>
      </c>
      <c r="D78" s="184"/>
      <c r="E78" s="63" t="s">
        <v>214</v>
      </c>
      <c r="F78" s="63" t="s">
        <v>238</v>
      </c>
      <c r="G78" s="59">
        <v>1</v>
      </c>
      <c r="H78" s="59">
        <v>1</v>
      </c>
      <c r="I78" s="59">
        <v>0</v>
      </c>
      <c r="J78" s="63" t="s">
        <v>214</v>
      </c>
      <c r="K78" s="63" t="s">
        <v>238</v>
      </c>
      <c r="L78" s="59">
        <v>1</v>
      </c>
      <c r="M78" s="59">
        <v>1</v>
      </c>
      <c r="N78" s="59">
        <v>0</v>
      </c>
      <c r="O78" s="210"/>
      <c r="P78" s="189"/>
      <c r="Q78" s="184"/>
      <c r="R78" s="184"/>
      <c r="S78" s="184"/>
      <c r="T78" s="184"/>
      <c r="U78" s="184"/>
      <c r="V78" s="184"/>
      <c r="W78" s="72"/>
      <c r="X78" s="72"/>
      <c r="Y78" s="72"/>
      <c r="Z78" s="72"/>
      <c r="AA78" s="72"/>
      <c r="AB78" s="72"/>
      <c r="AC78" s="190"/>
    </row>
    <row r="79" spans="1:29" s="50" customFormat="1" ht="9.6" customHeight="1" x14ac:dyDescent="0.25">
      <c r="A79" s="184"/>
      <c r="B79" s="184"/>
      <c r="C79" s="183"/>
      <c r="D79" s="184"/>
      <c r="E79" s="63"/>
      <c r="F79" s="74" t="s">
        <v>146</v>
      </c>
      <c r="G79" s="75">
        <f>H79+I79</f>
        <v>18.34</v>
      </c>
      <c r="H79" s="75">
        <f>SUM(H67:H78)</f>
        <v>18.34</v>
      </c>
      <c r="I79" s="75">
        <f>SUM(I67:I78)</f>
        <v>0</v>
      </c>
      <c r="J79" s="63"/>
      <c r="K79" s="74" t="s">
        <v>146</v>
      </c>
      <c r="L79" s="75">
        <f>M79+N79</f>
        <v>18.34</v>
      </c>
      <c r="M79" s="75">
        <f>SUM(M67:M78)</f>
        <v>18.34</v>
      </c>
      <c r="N79" s="75">
        <f>SUM(N67:N77)</f>
        <v>0</v>
      </c>
      <c r="O79" s="183"/>
      <c r="P79" s="188"/>
      <c r="Q79" s="184"/>
      <c r="R79" s="184"/>
      <c r="S79" s="184"/>
      <c r="T79" s="184"/>
      <c r="U79" s="184"/>
      <c r="V79" s="184"/>
      <c r="W79" s="72"/>
      <c r="X79" s="72"/>
      <c r="Y79" s="72"/>
      <c r="Z79" s="72"/>
      <c r="AA79" s="72"/>
      <c r="AB79" s="72"/>
      <c r="AC79" s="190"/>
    </row>
    <row r="80" spans="1:29" s="50" customFormat="1" ht="9.6" customHeight="1" x14ac:dyDescent="0.25">
      <c r="A80" s="184"/>
      <c r="B80" s="184"/>
      <c r="C80" s="185"/>
      <c r="D80" s="184"/>
      <c r="E80" s="63"/>
      <c r="F80" s="83" t="s">
        <v>205</v>
      </c>
      <c r="G80" s="84">
        <f>H80+I80</f>
        <v>18</v>
      </c>
      <c r="H80" s="84">
        <v>18</v>
      </c>
      <c r="I80" s="59"/>
      <c r="J80" s="85"/>
      <c r="K80" s="85"/>
      <c r="L80" s="86"/>
      <c r="M80" s="86"/>
      <c r="N80" s="86"/>
      <c r="O80" s="185"/>
      <c r="P80" s="189"/>
      <c r="Q80" s="184"/>
      <c r="R80" s="184"/>
      <c r="S80" s="184"/>
      <c r="T80" s="184"/>
      <c r="U80" s="184"/>
      <c r="V80" s="184"/>
      <c r="W80" s="72"/>
      <c r="X80" s="72"/>
      <c r="Y80" s="72"/>
      <c r="Z80" s="72"/>
      <c r="AA80" s="72"/>
      <c r="AB80" s="72"/>
      <c r="AC80" s="190"/>
    </row>
    <row r="81" spans="1:29" s="50" customFormat="1" ht="9.6" customHeight="1" x14ac:dyDescent="0.25">
      <c r="A81" s="183">
        <v>17</v>
      </c>
      <c r="B81" s="183"/>
      <c r="C81" s="183" t="s">
        <v>197</v>
      </c>
      <c r="D81" s="183" t="s">
        <v>236</v>
      </c>
      <c r="E81" s="63" t="s">
        <v>198</v>
      </c>
      <c r="F81" s="63" t="s">
        <v>238</v>
      </c>
      <c r="G81" s="59">
        <v>2.12</v>
      </c>
      <c r="H81" s="59">
        <v>2.12</v>
      </c>
      <c r="I81" s="59">
        <v>0</v>
      </c>
      <c r="J81" s="63" t="s">
        <v>198</v>
      </c>
      <c r="K81" s="63" t="s">
        <v>238</v>
      </c>
      <c r="L81" s="59">
        <v>2.12</v>
      </c>
      <c r="M81" s="59">
        <v>2.12</v>
      </c>
      <c r="N81" s="59">
        <v>0</v>
      </c>
      <c r="O81" s="198" t="s">
        <v>190</v>
      </c>
      <c r="P81" s="199">
        <v>12.3</v>
      </c>
      <c r="Q81" s="183" t="s">
        <v>155</v>
      </c>
      <c r="R81" s="183" t="s">
        <v>156</v>
      </c>
      <c r="S81" s="183"/>
      <c r="T81" s="183" t="s">
        <v>253</v>
      </c>
      <c r="U81" s="183" t="s">
        <v>254</v>
      </c>
      <c r="V81" s="183" t="s">
        <v>193</v>
      </c>
      <c r="W81" s="183"/>
      <c r="X81" s="183"/>
      <c r="Y81" s="183"/>
      <c r="Z81" s="183"/>
      <c r="AA81" s="71"/>
      <c r="AB81" s="183"/>
      <c r="AC81" s="200"/>
    </row>
    <row r="82" spans="1:29" s="50" customFormat="1" ht="9.6" customHeight="1" x14ac:dyDescent="0.25">
      <c r="A82" s="184"/>
      <c r="B82" s="184"/>
      <c r="C82" s="184"/>
      <c r="D82" s="184"/>
      <c r="E82" s="63" t="s">
        <v>208</v>
      </c>
      <c r="F82" s="63" t="s">
        <v>238</v>
      </c>
      <c r="G82" s="59">
        <v>2.12</v>
      </c>
      <c r="H82" s="59">
        <v>2.12</v>
      </c>
      <c r="I82" s="59">
        <v>0</v>
      </c>
      <c r="J82" s="63" t="s">
        <v>208</v>
      </c>
      <c r="K82" s="63" t="s">
        <v>238</v>
      </c>
      <c r="L82" s="59">
        <v>2.12</v>
      </c>
      <c r="M82" s="59">
        <v>2.12</v>
      </c>
      <c r="N82" s="59">
        <v>0</v>
      </c>
      <c r="O82" s="198"/>
      <c r="P82" s="199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72"/>
      <c r="AB82" s="184"/>
      <c r="AC82" s="201"/>
    </row>
    <row r="83" spans="1:29" s="50" customFormat="1" ht="9.6" customHeight="1" x14ac:dyDescent="0.25">
      <c r="A83" s="184"/>
      <c r="B83" s="184"/>
      <c r="C83" s="184"/>
      <c r="D83" s="184"/>
      <c r="E83" s="63" t="s">
        <v>229</v>
      </c>
      <c r="F83" s="63" t="s">
        <v>238</v>
      </c>
      <c r="G83" s="59">
        <v>2.06</v>
      </c>
      <c r="H83" s="59">
        <v>2.06</v>
      </c>
      <c r="I83" s="59">
        <v>0</v>
      </c>
      <c r="J83" s="63" t="s">
        <v>229</v>
      </c>
      <c r="K83" s="63" t="s">
        <v>238</v>
      </c>
      <c r="L83" s="59">
        <v>2.06</v>
      </c>
      <c r="M83" s="59">
        <v>2.06</v>
      </c>
      <c r="N83" s="59">
        <v>0</v>
      </c>
      <c r="O83" s="198"/>
      <c r="P83" s="199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72"/>
      <c r="AB83" s="184"/>
      <c r="AC83" s="201"/>
    </row>
    <row r="84" spans="1:29" s="50" customFormat="1" ht="9.6" customHeight="1" x14ac:dyDescent="0.25">
      <c r="A84" s="184"/>
      <c r="B84" s="184"/>
      <c r="C84" s="184"/>
      <c r="D84" s="184"/>
      <c r="E84" s="63" t="s">
        <v>230</v>
      </c>
      <c r="F84" s="63" t="s">
        <v>238</v>
      </c>
      <c r="G84" s="59">
        <v>2.06</v>
      </c>
      <c r="H84" s="59">
        <v>2.06</v>
      </c>
      <c r="I84" s="59">
        <v>0</v>
      </c>
      <c r="J84" s="63" t="s">
        <v>230</v>
      </c>
      <c r="K84" s="63" t="s">
        <v>238</v>
      </c>
      <c r="L84" s="59">
        <v>2.06</v>
      </c>
      <c r="M84" s="59">
        <v>2.06</v>
      </c>
      <c r="N84" s="59">
        <v>0</v>
      </c>
      <c r="O84" s="62" t="s">
        <v>199</v>
      </c>
      <c r="P84" s="65">
        <v>6</v>
      </c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72"/>
      <c r="AB84" s="184"/>
      <c r="AC84" s="201"/>
    </row>
    <row r="85" spans="1:29" s="50" customFormat="1" ht="9.6" customHeight="1" x14ac:dyDescent="0.25">
      <c r="A85" s="184"/>
      <c r="B85" s="184"/>
      <c r="C85" s="184"/>
      <c r="D85" s="184"/>
      <c r="E85" s="63" t="s">
        <v>200</v>
      </c>
      <c r="F85" s="63" t="s">
        <v>238</v>
      </c>
      <c r="G85" s="59">
        <v>2.06</v>
      </c>
      <c r="H85" s="59">
        <v>2.06</v>
      </c>
      <c r="I85" s="59">
        <v>0</v>
      </c>
      <c r="J85" s="63" t="s">
        <v>200</v>
      </c>
      <c r="K85" s="63" t="s">
        <v>238</v>
      </c>
      <c r="L85" s="59">
        <v>2.06</v>
      </c>
      <c r="M85" s="59">
        <v>2.06</v>
      </c>
      <c r="N85" s="59">
        <v>0</v>
      </c>
      <c r="O85" s="198" t="s">
        <v>201</v>
      </c>
      <c r="P85" s="211">
        <v>3</v>
      </c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72"/>
      <c r="AB85" s="184"/>
      <c r="AC85" s="201"/>
    </row>
    <row r="86" spans="1:29" s="50" customFormat="1" ht="9.6" customHeight="1" x14ac:dyDescent="0.25">
      <c r="A86" s="184"/>
      <c r="B86" s="184"/>
      <c r="C86" s="184"/>
      <c r="D86" s="184"/>
      <c r="E86" s="63" t="s">
        <v>231</v>
      </c>
      <c r="F86" s="63" t="s">
        <v>238</v>
      </c>
      <c r="G86" s="59">
        <v>1.94</v>
      </c>
      <c r="H86" s="59">
        <v>1.94</v>
      </c>
      <c r="I86" s="59">
        <v>0</v>
      </c>
      <c r="J86" s="63" t="s">
        <v>231</v>
      </c>
      <c r="K86" s="63" t="s">
        <v>238</v>
      </c>
      <c r="L86" s="59">
        <v>1.94</v>
      </c>
      <c r="M86" s="59">
        <v>1.94</v>
      </c>
      <c r="N86" s="59">
        <v>0</v>
      </c>
      <c r="O86" s="198"/>
      <c r="P86" s="212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72"/>
      <c r="AB86" s="184"/>
      <c r="AC86" s="201"/>
    </row>
    <row r="87" spans="1:29" s="50" customFormat="1" ht="9.6" customHeight="1" x14ac:dyDescent="0.25">
      <c r="A87" s="184"/>
      <c r="B87" s="184"/>
      <c r="C87" s="184"/>
      <c r="D87" s="184"/>
      <c r="E87" s="63" t="s">
        <v>233</v>
      </c>
      <c r="F87" s="63" t="s">
        <v>238</v>
      </c>
      <c r="G87" s="59">
        <v>1.82</v>
      </c>
      <c r="H87" s="59">
        <v>1.82</v>
      </c>
      <c r="I87" s="59">
        <v>0</v>
      </c>
      <c r="J87" s="63" t="s">
        <v>233</v>
      </c>
      <c r="K87" s="63" t="s">
        <v>238</v>
      </c>
      <c r="L87" s="59">
        <v>1.82</v>
      </c>
      <c r="M87" s="59">
        <v>1.82</v>
      </c>
      <c r="N87" s="59">
        <v>0</v>
      </c>
      <c r="O87" s="198"/>
      <c r="P87" s="212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72"/>
      <c r="AB87" s="184"/>
      <c r="AC87" s="201"/>
    </row>
    <row r="88" spans="1:29" s="50" customFormat="1" ht="9.6" customHeight="1" x14ac:dyDescent="0.25">
      <c r="A88" s="184"/>
      <c r="B88" s="184"/>
      <c r="C88" s="184"/>
      <c r="D88" s="184"/>
      <c r="E88" s="63" t="s">
        <v>210</v>
      </c>
      <c r="F88" s="63" t="s">
        <v>238</v>
      </c>
      <c r="G88" s="59">
        <v>1.82</v>
      </c>
      <c r="H88" s="59">
        <v>1.82</v>
      </c>
      <c r="I88" s="59">
        <v>0</v>
      </c>
      <c r="J88" s="63" t="s">
        <v>210</v>
      </c>
      <c r="K88" s="63" t="s">
        <v>238</v>
      </c>
      <c r="L88" s="59">
        <v>1.82</v>
      </c>
      <c r="M88" s="59">
        <v>1.82</v>
      </c>
      <c r="N88" s="59">
        <v>0</v>
      </c>
      <c r="O88" s="198"/>
      <c r="P88" s="212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72"/>
      <c r="AB88" s="184"/>
      <c r="AC88" s="201"/>
    </row>
    <row r="89" spans="1:29" s="50" customFormat="1" ht="9.6" customHeight="1" x14ac:dyDescent="0.25">
      <c r="A89" s="184"/>
      <c r="B89" s="184"/>
      <c r="C89" s="182" t="s">
        <v>213</v>
      </c>
      <c r="D89" s="184"/>
      <c r="E89" s="63" t="s">
        <v>255</v>
      </c>
      <c r="F89" s="63" t="s">
        <v>238</v>
      </c>
      <c r="G89" s="59">
        <v>0.94</v>
      </c>
      <c r="H89" s="59">
        <v>0.94</v>
      </c>
      <c r="I89" s="59">
        <v>0</v>
      </c>
      <c r="J89" s="63" t="s">
        <v>255</v>
      </c>
      <c r="K89" s="63" t="s">
        <v>238</v>
      </c>
      <c r="L89" s="59">
        <v>0.94</v>
      </c>
      <c r="M89" s="59">
        <v>0.94</v>
      </c>
      <c r="N89" s="59">
        <v>0</v>
      </c>
      <c r="O89" s="198"/>
      <c r="P89" s="213"/>
      <c r="Q89" s="184"/>
      <c r="R89" s="184"/>
      <c r="S89" s="184"/>
      <c r="T89" s="184"/>
      <c r="U89" s="184"/>
      <c r="V89" s="184"/>
      <c r="W89" s="72"/>
      <c r="X89" s="72"/>
      <c r="Y89" s="72"/>
      <c r="Z89" s="72"/>
      <c r="AA89" s="72"/>
      <c r="AB89" s="72"/>
      <c r="AC89" s="201"/>
    </row>
    <row r="90" spans="1:29" s="50" customFormat="1" ht="9.6" customHeight="1" x14ac:dyDescent="0.25">
      <c r="A90" s="184"/>
      <c r="B90" s="184"/>
      <c r="C90" s="182"/>
      <c r="D90" s="184"/>
      <c r="E90" s="63" t="s">
        <v>256</v>
      </c>
      <c r="F90" s="63" t="s">
        <v>238</v>
      </c>
      <c r="G90" s="59">
        <v>1.76</v>
      </c>
      <c r="H90" s="59">
        <v>1.76</v>
      </c>
      <c r="I90" s="59">
        <v>0</v>
      </c>
      <c r="J90" s="63" t="s">
        <v>256</v>
      </c>
      <c r="K90" s="63" t="s">
        <v>238</v>
      </c>
      <c r="L90" s="59">
        <v>1.76</v>
      </c>
      <c r="M90" s="59">
        <v>1.76</v>
      </c>
      <c r="N90" s="59">
        <v>0</v>
      </c>
      <c r="O90" s="208"/>
      <c r="P90" s="188"/>
      <c r="Q90" s="184"/>
      <c r="R90" s="184"/>
      <c r="S90" s="184"/>
      <c r="T90" s="184"/>
      <c r="U90" s="184"/>
      <c r="V90" s="184"/>
      <c r="W90" s="72"/>
      <c r="X90" s="72"/>
      <c r="Y90" s="72"/>
      <c r="Z90" s="72"/>
      <c r="AA90" s="72"/>
      <c r="AB90" s="72"/>
      <c r="AC90" s="201"/>
    </row>
    <row r="91" spans="1:29" s="50" customFormat="1" ht="9.6" customHeight="1" x14ac:dyDescent="0.25">
      <c r="A91" s="184"/>
      <c r="B91" s="184"/>
      <c r="C91" s="183"/>
      <c r="D91" s="184"/>
      <c r="E91" s="63"/>
      <c r="F91" s="74" t="s">
        <v>146</v>
      </c>
      <c r="G91" s="75">
        <f>H91+I91</f>
        <v>18.700000000000003</v>
      </c>
      <c r="H91" s="75">
        <f>SUM(H81:H90)</f>
        <v>18.700000000000003</v>
      </c>
      <c r="I91" s="75">
        <f>SUM(I81:I90)</f>
        <v>0</v>
      </c>
      <c r="J91" s="63"/>
      <c r="K91" s="74" t="s">
        <v>146</v>
      </c>
      <c r="L91" s="75">
        <f>M91+N91</f>
        <v>18.700000000000003</v>
      </c>
      <c r="M91" s="75">
        <f>SUM(M81:M90)</f>
        <v>18.700000000000003</v>
      </c>
      <c r="N91" s="75">
        <f>SUM(N81:N90)</f>
        <v>0</v>
      </c>
      <c r="O91" s="209"/>
      <c r="P91" s="203"/>
      <c r="Q91" s="184"/>
      <c r="R91" s="184"/>
      <c r="S91" s="184"/>
      <c r="T91" s="184"/>
      <c r="U91" s="184"/>
      <c r="V91" s="184"/>
      <c r="W91" s="72"/>
      <c r="X91" s="72"/>
      <c r="Y91" s="72"/>
      <c r="Z91" s="72"/>
      <c r="AA91" s="72"/>
      <c r="AB91" s="72"/>
      <c r="AC91" s="201"/>
    </row>
    <row r="92" spans="1:29" s="50" customFormat="1" ht="9.6" customHeight="1" x14ac:dyDescent="0.25">
      <c r="A92" s="184"/>
      <c r="B92" s="184"/>
      <c r="C92" s="185"/>
      <c r="D92" s="184"/>
      <c r="E92" s="63"/>
      <c r="F92" s="83" t="s">
        <v>205</v>
      </c>
      <c r="G92" s="84">
        <f>H92+I92</f>
        <v>18</v>
      </c>
      <c r="H92" s="84">
        <v>18</v>
      </c>
      <c r="I92" s="59"/>
      <c r="J92" s="85"/>
      <c r="K92" s="85"/>
      <c r="L92" s="86"/>
      <c r="M92" s="86"/>
      <c r="N92" s="86"/>
      <c r="O92" s="210"/>
      <c r="P92" s="189"/>
      <c r="Q92" s="184"/>
      <c r="R92" s="184"/>
      <c r="S92" s="184"/>
      <c r="T92" s="184"/>
      <c r="U92" s="184"/>
      <c r="V92" s="184"/>
      <c r="W92" s="72"/>
      <c r="X92" s="72"/>
      <c r="Y92" s="72"/>
      <c r="Z92" s="72"/>
      <c r="AA92" s="72"/>
      <c r="AB92" s="72"/>
      <c r="AC92" s="201"/>
    </row>
    <row r="93" spans="1:29" s="50" customFormat="1" ht="9.6" customHeight="1" x14ac:dyDescent="0.25">
      <c r="A93" s="183">
        <v>18</v>
      </c>
      <c r="B93" s="183"/>
      <c r="C93" s="183" t="s">
        <v>197</v>
      </c>
      <c r="D93" s="183" t="s">
        <v>257</v>
      </c>
      <c r="E93" s="63" t="s">
        <v>198</v>
      </c>
      <c r="F93" s="63" t="s">
        <v>258</v>
      </c>
      <c r="G93" s="59">
        <v>2.12</v>
      </c>
      <c r="H93" s="59">
        <v>2.12</v>
      </c>
      <c r="I93" s="59">
        <v>0</v>
      </c>
      <c r="J93" s="63" t="s">
        <v>198</v>
      </c>
      <c r="K93" s="63" t="s">
        <v>258</v>
      </c>
      <c r="L93" s="59">
        <v>2.12</v>
      </c>
      <c r="M93" s="59">
        <v>2.12</v>
      </c>
      <c r="N93" s="59">
        <v>0</v>
      </c>
      <c r="O93" s="198" t="s">
        <v>190</v>
      </c>
      <c r="P93" s="199">
        <v>11.39</v>
      </c>
      <c r="Q93" s="183" t="s">
        <v>155</v>
      </c>
      <c r="R93" s="183" t="s">
        <v>156</v>
      </c>
      <c r="S93" s="183"/>
      <c r="T93" s="183" t="s">
        <v>259</v>
      </c>
      <c r="U93" s="183" t="s">
        <v>260</v>
      </c>
      <c r="V93" s="183" t="s">
        <v>193</v>
      </c>
      <c r="W93" s="183"/>
      <c r="X93" s="183"/>
      <c r="Y93" s="183"/>
      <c r="Z93" s="183"/>
      <c r="AA93" s="71"/>
      <c r="AB93" s="183"/>
      <c r="AC93" s="200"/>
    </row>
    <row r="94" spans="1:29" s="50" customFormat="1" ht="9.6" customHeight="1" x14ac:dyDescent="0.25">
      <c r="A94" s="184"/>
      <c r="B94" s="184"/>
      <c r="C94" s="184"/>
      <c r="D94" s="184"/>
      <c r="E94" s="63" t="s">
        <v>208</v>
      </c>
      <c r="F94" s="63" t="s">
        <v>258</v>
      </c>
      <c r="G94" s="59">
        <v>2.12</v>
      </c>
      <c r="H94" s="59">
        <v>2.12</v>
      </c>
      <c r="I94" s="59">
        <v>0</v>
      </c>
      <c r="J94" s="63" t="s">
        <v>208</v>
      </c>
      <c r="K94" s="63" t="s">
        <v>258</v>
      </c>
      <c r="L94" s="59">
        <v>2.12</v>
      </c>
      <c r="M94" s="59">
        <v>2.12</v>
      </c>
      <c r="N94" s="59">
        <v>0</v>
      </c>
      <c r="O94" s="198"/>
      <c r="P94" s="199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72"/>
      <c r="AB94" s="184"/>
      <c r="AC94" s="201"/>
    </row>
    <row r="95" spans="1:29" s="50" customFormat="1" ht="9.6" customHeight="1" x14ac:dyDescent="0.25">
      <c r="A95" s="184"/>
      <c r="B95" s="184"/>
      <c r="C95" s="184"/>
      <c r="D95" s="184"/>
      <c r="E95" s="63" t="s">
        <v>229</v>
      </c>
      <c r="F95" s="63" t="s">
        <v>258</v>
      </c>
      <c r="G95" s="59">
        <v>1.03</v>
      </c>
      <c r="H95" s="59">
        <v>1.03</v>
      </c>
      <c r="I95" s="59">
        <v>0</v>
      </c>
      <c r="J95" s="63" t="s">
        <v>229</v>
      </c>
      <c r="K95" s="63" t="s">
        <v>258</v>
      </c>
      <c r="L95" s="59">
        <v>1.03</v>
      </c>
      <c r="M95" s="59">
        <v>1.03</v>
      </c>
      <c r="N95" s="59">
        <v>0</v>
      </c>
      <c r="O95" s="198"/>
      <c r="P95" s="199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72"/>
      <c r="AB95" s="184"/>
      <c r="AC95" s="201"/>
    </row>
    <row r="96" spans="1:29" s="50" customFormat="1" ht="9.6" customHeight="1" x14ac:dyDescent="0.25">
      <c r="A96" s="184"/>
      <c r="B96" s="184"/>
      <c r="C96" s="184"/>
      <c r="D96" s="184"/>
      <c r="E96" s="63" t="s">
        <v>230</v>
      </c>
      <c r="F96" s="63" t="s">
        <v>258</v>
      </c>
      <c r="G96" s="59">
        <v>1.03</v>
      </c>
      <c r="H96" s="59">
        <v>1.03</v>
      </c>
      <c r="I96" s="59">
        <v>0</v>
      </c>
      <c r="J96" s="63" t="s">
        <v>230</v>
      </c>
      <c r="K96" s="63" t="s">
        <v>258</v>
      </c>
      <c r="L96" s="59">
        <v>1.03</v>
      </c>
      <c r="M96" s="59">
        <v>1.03</v>
      </c>
      <c r="N96" s="59">
        <v>0</v>
      </c>
      <c r="O96" s="62" t="s">
        <v>199</v>
      </c>
      <c r="P96" s="65">
        <v>6</v>
      </c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72"/>
      <c r="AB96" s="184"/>
      <c r="AC96" s="201"/>
    </row>
    <row r="97" spans="1:29" s="50" customFormat="1" ht="9.6" customHeight="1" x14ac:dyDescent="0.25">
      <c r="A97" s="184"/>
      <c r="B97" s="184"/>
      <c r="C97" s="184"/>
      <c r="D97" s="184"/>
      <c r="E97" s="63" t="s">
        <v>200</v>
      </c>
      <c r="F97" s="63" t="s">
        <v>258</v>
      </c>
      <c r="G97" s="59">
        <v>1.03</v>
      </c>
      <c r="H97" s="59">
        <v>1.03</v>
      </c>
      <c r="I97" s="59">
        <v>0</v>
      </c>
      <c r="J97" s="63" t="s">
        <v>200</v>
      </c>
      <c r="K97" s="63" t="s">
        <v>258</v>
      </c>
      <c r="L97" s="59">
        <v>1.03</v>
      </c>
      <c r="M97" s="59">
        <v>1.03</v>
      </c>
      <c r="N97" s="59">
        <v>0</v>
      </c>
      <c r="O97" s="198" t="s">
        <v>201</v>
      </c>
      <c r="P97" s="211">
        <v>3</v>
      </c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72"/>
      <c r="AB97" s="184"/>
      <c r="AC97" s="201"/>
    </row>
    <row r="98" spans="1:29" s="50" customFormat="1" ht="9.6" customHeight="1" x14ac:dyDescent="0.25">
      <c r="A98" s="184"/>
      <c r="B98" s="184"/>
      <c r="C98" s="184"/>
      <c r="D98" s="184"/>
      <c r="E98" s="63" t="s">
        <v>231</v>
      </c>
      <c r="F98" s="63" t="s">
        <v>258</v>
      </c>
      <c r="G98" s="59">
        <v>1.94</v>
      </c>
      <c r="H98" s="59">
        <v>1.94</v>
      </c>
      <c r="I98" s="59">
        <v>0</v>
      </c>
      <c r="J98" s="63" t="s">
        <v>231</v>
      </c>
      <c r="K98" s="63" t="s">
        <v>258</v>
      </c>
      <c r="L98" s="59">
        <v>1.94</v>
      </c>
      <c r="M98" s="59">
        <v>1.94</v>
      </c>
      <c r="N98" s="59">
        <v>0</v>
      </c>
      <c r="O98" s="198"/>
      <c r="P98" s="212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72"/>
      <c r="AB98" s="184"/>
      <c r="AC98" s="201"/>
    </row>
    <row r="99" spans="1:29" s="50" customFormat="1" ht="9.6" customHeight="1" x14ac:dyDescent="0.25">
      <c r="A99" s="184"/>
      <c r="B99" s="184"/>
      <c r="C99" s="184"/>
      <c r="D99" s="184"/>
      <c r="E99" s="63" t="s">
        <v>222</v>
      </c>
      <c r="F99" s="63" t="s">
        <v>258</v>
      </c>
      <c r="G99" s="59">
        <v>1.94</v>
      </c>
      <c r="H99" s="59">
        <v>1.94</v>
      </c>
      <c r="I99" s="59">
        <v>0</v>
      </c>
      <c r="J99" s="63" t="s">
        <v>222</v>
      </c>
      <c r="K99" s="63" t="s">
        <v>258</v>
      </c>
      <c r="L99" s="59">
        <v>1.94</v>
      </c>
      <c r="M99" s="59">
        <v>1.94</v>
      </c>
      <c r="N99" s="59">
        <v>0</v>
      </c>
      <c r="O99" s="198"/>
      <c r="P99" s="212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72"/>
      <c r="AB99" s="184"/>
      <c r="AC99" s="201"/>
    </row>
    <row r="100" spans="1:29" s="50" customFormat="1" ht="9.6" customHeight="1" x14ac:dyDescent="0.25">
      <c r="A100" s="184"/>
      <c r="B100" s="184"/>
      <c r="C100" s="184"/>
      <c r="D100" s="184"/>
      <c r="E100" s="63" t="s">
        <v>223</v>
      </c>
      <c r="F100" s="63" t="s">
        <v>258</v>
      </c>
      <c r="G100" s="59">
        <v>1.94</v>
      </c>
      <c r="H100" s="59">
        <v>1.94</v>
      </c>
      <c r="I100" s="59">
        <v>0</v>
      </c>
      <c r="J100" s="63" t="s">
        <v>223</v>
      </c>
      <c r="K100" s="63" t="s">
        <v>258</v>
      </c>
      <c r="L100" s="59">
        <v>1.94</v>
      </c>
      <c r="M100" s="59">
        <v>1.94</v>
      </c>
      <c r="N100" s="59">
        <v>0</v>
      </c>
      <c r="O100" s="198"/>
      <c r="P100" s="212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72"/>
      <c r="AB100" s="184"/>
      <c r="AC100" s="201"/>
    </row>
    <row r="101" spans="1:29" s="50" customFormat="1" ht="9.6" customHeight="1" x14ac:dyDescent="0.25">
      <c r="A101" s="184"/>
      <c r="B101" s="184"/>
      <c r="C101" s="184"/>
      <c r="D101" s="184"/>
      <c r="E101" s="63" t="s">
        <v>232</v>
      </c>
      <c r="F101" s="63" t="s">
        <v>258</v>
      </c>
      <c r="G101" s="59">
        <v>1.82</v>
      </c>
      <c r="H101" s="59">
        <v>1.82</v>
      </c>
      <c r="I101" s="59">
        <v>0</v>
      </c>
      <c r="J101" s="63" t="s">
        <v>232</v>
      </c>
      <c r="K101" s="63" t="s">
        <v>258</v>
      </c>
      <c r="L101" s="59">
        <v>1.82</v>
      </c>
      <c r="M101" s="59">
        <v>1.82</v>
      </c>
      <c r="N101" s="59">
        <v>0</v>
      </c>
      <c r="O101" s="198"/>
      <c r="P101" s="213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72"/>
      <c r="AB101" s="184"/>
      <c r="AC101" s="201"/>
    </row>
    <row r="102" spans="1:29" s="50" customFormat="1" ht="9.6" customHeight="1" x14ac:dyDescent="0.25">
      <c r="A102" s="184"/>
      <c r="B102" s="184"/>
      <c r="C102" s="184"/>
      <c r="D102" s="184"/>
      <c r="E102" s="63" t="s">
        <v>233</v>
      </c>
      <c r="F102" s="63" t="s">
        <v>261</v>
      </c>
      <c r="G102" s="59">
        <v>1.82</v>
      </c>
      <c r="H102" s="59">
        <v>1.82</v>
      </c>
      <c r="I102" s="59">
        <v>0</v>
      </c>
      <c r="J102" s="63" t="s">
        <v>233</v>
      </c>
      <c r="K102" s="63" t="s">
        <v>261</v>
      </c>
      <c r="L102" s="59">
        <v>1.82</v>
      </c>
      <c r="M102" s="59">
        <v>1.82</v>
      </c>
      <c r="N102" s="59">
        <v>0</v>
      </c>
      <c r="O102" s="208" t="s">
        <v>262</v>
      </c>
      <c r="P102" s="188">
        <v>1</v>
      </c>
      <c r="Q102" s="184"/>
      <c r="R102" s="184"/>
      <c r="S102" s="184"/>
      <c r="T102" s="184"/>
      <c r="U102" s="184"/>
      <c r="V102" s="184"/>
      <c r="W102" s="72"/>
      <c r="X102" s="72"/>
      <c r="Y102" s="72"/>
      <c r="Z102" s="72"/>
      <c r="AA102" s="72"/>
      <c r="AB102" s="72"/>
      <c r="AC102" s="201"/>
    </row>
    <row r="103" spans="1:29" s="50" customFormat="1" ht="9.6" customHeight="1" x14ac:dyDescent="0.25">
      <c r="A103" s="184"/>
      <c r="B103" s="184"/>
      <c r="C103" s="184"/>
      <c r="D103" s="184"/>
      <c r="E103" s="63" t="s">
        <v>210</v>
      </c>
      <c r="F103" s="63" t="s">
        <v>261</v>
      </c>
      <c r="G103" s="59">
        <v>1.82</v>
      </c>
      <c r="H103" s="59">
        <v>1.82</v>
      </c>
      <c r="I103" s="59">
        <v>0</v>
      </c>
      <c r="J103" s="63" t="s">
        <v>210</v>
      </c>
      <c r="K103" s="63" t="s">
        <v>261</v>
      </c>
      <c r="L103" s="59">
        <v>1.82</v>
      </c>
      <c r="M103" s="59">
        <v>1.82</v>
      </c>
      <c r="N103" s="59">
        <v>0</v>
      </c>
      <c r="O103" s="209"/>
      <c r="P103" s="203"/>
      <c r="Q103" s="184"/>
      <c r="R103" s="184"/>
      <c r="S103" s="184"/>
      <c r="T103" s="184"/>
      <c r="U103" s="184"/>
      <c r="V103" s="184"/>
      <c r="W103" s="72"/>
      <c r="X103" s="72"/>
      <c r="Y103" s="72"/>
      <c r="Z103" s="72"/>
      <c r="AA103" s="72"/>
      <c r="AB103" s="72"/>
      <c r="AC103" s="201"/>
    </row>
    <row r="104" spans="1:29" s="50" customFormat="1" ht="9.6" customHeight="1" x14ac:dyDescent="0.25">
      <c r="A104" s="184"/>
      <c r="B104" s="184"/>
      <c r="C104" s="183"/>
      <c r="D104" s="184"/>
      <c r="E104" s="63"/>
      <c r="F104" s="74" t="s">
        <v>146</v>
      </c>
      <c r="G104" s="75">
        <f>H104+I104</f>
        <v>18.61</v>
      </c>
      <c r="H104" s="75">
        <f>SUM(H93:H103)</f>
        <v>18.61</v>
      </c>
      <c r="I104" s="75">
        <f>SUM(I93:I103)</f>
        <v>0</v>
      </c>
      <c r="J104" s="63"/>
      <c r="K104" s="74" t="s">
        <v>146</v>
      </c>
      <c r="L104" s="75">
        <f>M104+N104</f>
        <v>18.61</v>
      </c>
      <c r="M104" s="75">
        <f>SUM(M93:M103)</f>
        <v>18.61</v>
      </c>
      <c r="N104" s="75">
        <f>SUM(N93:N103)</f>
        <v>0</v>
      </c>
      <c r="O104" s="210"/>
      <c r="P104" s="189"/>
      <c r="Q104" s="184"/>
      <c r="R104" s="184"/>
      <c r="S104" s="184"/>
      <c r="T104" s="184"/>
      <c r="U104" s="184"/>
      <c r="V104" s="184"/>
      <c r="W104" s="72"/>
      <c r="X104" s="72"/>
      <c r="Y104" s="72"/>
      <c r="Z104" s="72"/>
      <c r="AA104" s="72"/>
      <c r="AB104" s="72"/>
      <c r="AC104" s="201"/>
    </row>
    <row r="105" spans="1:29" s="50" customFormat="1" ht="9.6" customHeight="1" x14ac:dyDescent="0.25">
      <c r="A105" s="184"/>
      <c r="B105" s="184"/>
      <c r="C105" s="185"/>
      <c r="D105" s="184"/>
      <c r="E105" s="63"/>
      <c r="F105" s="83" t="s">
        <v>205</v>
      </c>
      <c r="G105" s="84">
        <f>H105+I105</f>
        <v>18</v>
      </c>
      <c r="H105" s="84">
        <v>18</v>
      </c>
      <c r="I105" s="59"/>
      <c r="J105" s="85"/>
      <c r="K105" s="85"/>
      <c r="L105" s="86"/>
      <c r="M105" s="86"/>
      <c r="N105" s="86"/>
      <c r="O105" s="82"/>
      <c r="P105" s="89"/>
      <c r="Q105" s="184"/>
      <c r="R105" s="184"/>
      <c r="S105" s="184"/>
      <c r="T105" s="184"/>
      <c r="U105" s="184"/>
      <c r="V105" s="184"/>
      <c r="W105" s="72"/>
      <c r="X105" s="72"/>
      <c r="Y105" s="72"/>
      <c r="Z105" s="72"/>
      <c r="AA105" s="72"/>
      <c r="AB105" s="72"/>
      <c r="AC105" s="201"/>
    </row>
    <row r="106" spans="1:29" s="50" customFormat="1" ht="9.6" customHeight="1" x14ac:dyDescent="0.25">
      <c r="A106" s="183">
        <v>19</v>
      </c>
      <c r="B106" s="183"/>
      <c r="C106" s="183" t="s">
        <v>186</v>
      </c>
      <c r="D106" s="183" t="s">
        <v>257</v>
      </c>
      <c r="E106" s="63" t="s">
        <v>217</v>
      </c>
      <c r="F106" s="63" t="s">
        <v>261</v>
      </c>
      <c r="G106" s="59">
        <v>2</v>
      </c>
      <c r="H106" s="59">
        <v>2</v>
      </c>
      <c r="I106" s="59">
        <v>0</v>
      </c>
      <c r="J106" s="63" t="s">
        <v>217</v>
      </c>
      <c r="K106" s="63" t="s">
        <v>261</v>
      </c>
      <c r="L106" s="59">
        <v>2</v>
      </c>
      <c r="M106" s="59">
        <v>2</v>
      </c>
      <c r="N106" s="59">
        <v>0</v>
      </c>
      <c r="O106" s="198" t="s">
        <v>190</v>
      </c>
      <c r="P106" s="199">
        <v>5.74</v>
      </c>
      <c r="Q106" s="183" t="s">
        <v>155</v>
      </c>
      <c r="R106" s="183" t="s">
        <v>156</v>
      </c>
      <c r="S106" s="183"/>
      <c r="T106" s="183" t="s">
        <v>259</v>
      </c>
      <c r="U106" s="183" t="s">
        <v>260</v>
      </c>
      <c r="V106" s="183" t="s">
        <v>193</v>
      </c>
      <c r="W106" s="183"/>
      <c r="X106" s="183"/>
      <c r="Y106" s="183"/>
      <c r="Z106" s="183"/>
      <c r="AA106" s="71"/>
      <c r="AB106" s="183"/>
      <c r="AC106" s="200"/>
    </row>
    <row r="107" spans="1:29" s="50" customFormat="1" ht="9.6" customHeight="1" x14ac:dyDescent="0.25">
      <c r="A107" s="184"/>
      <c r="B107" s="184"/>
      <c r="C107" s="184"/>
      <c r="D107" s="184"/>
      <c r="E107" s="63" t="s">
        <v>188</v>
      </c>
      <c r="F107" s="63" t="s">
        <v>261</v>
      </c>
      <c r="G107" s="59">
        <v>2</v>
      </c>
      <c r="H107" s="59">
        <v>2</v>
      </c>
      <c r="I107" s="59">
        <v>0</v>
      </c>
      <c r="J107" s="63" t="s">
        <v>188</v>
      </c>
      <c r="K107" s="63" t="s">
        <v>261</v>
      </c>
      <c r="L107" s="59">
        <v>2</v>
      </c>
      <c r="M107" s="59">
        <v>2</v>
      </c>
      <c r="N107" s="59">
        <v>0</v>
      </c>
      <c r="O107" s="198"/>
      <c r="P107" s="199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72"/>
      <c r="AB107" s="184"/>
      <c r="AC107" s="201"/>
    </row>
    <row r="108" spans="1:29" s="50" customFormat="1" ht="9.6" customHeight="1" x14ac:dyDescent="0.25">
      <c r="A108" s="184"/>
      <c r="B108" s="184"/>
      <c r="C108" s="185"/>
      <c r="D108" s="184"/>
      <c r="E108" s="63" t="s">
        <v>194</v>
      </c>
      <c r="F108" s="63" t="s">
        <v>261</v>
      </c>
      <c r="G108" s="59">
        <v>1.94</v>
      </c>
      <c r="H108" s="59">
        <v>1.94</v>
      </c>
      <c r="I108" s="59">
        <v>0</v>
      </c>
      <c r="J108" s="63" t="s">
        <v>194</v>
      </c>
      <c r="K108" s="63" t="s">
        <v>261</v>
      </c>
      <c r="L108" s="59">
        <v>1.94</v>
      </c>
      <c r="M108" s="59">
        <v>1.94</v>
      </c>
      <c r="N108" s="59">
        <v>0</v>
      </c>
      <c r="O108" s="198"/>
      <c r="P108" s="199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72"/>
      <c r="AB108" s="184"/>
      <c r="AC108" s="201"/>
    </row>
    <row r="109" spans="1:29" s="50" customFormat="1" ht="9.6" customHeight="1" x14ac:dyDescent="0.25">
      <c r="A109" s="184"/>
      <c r="B109" s="184"/>
      <c r="C109" s="71" t="s">
        <v>197</v>
      </c>
      <c r="D109" s="184"/>
      <c r="E109" s="63" t="s">
        <v>251</v>
      </c>
      <c r="F109" s="63" t="s">
        <v>258</v>
      </c>
      <c r="G109" s="59">
        <v>1.88</v>
      </c>
      <c r="H109" s="59">
        <v>1.88</v>
      </c>
      <c r="I109" s="59">
        <v>0</v>
      </c>
      <c r="J109" s="63" t="s">
        <v>251</v>
      </c>
      <c r="K109" s="63" t="s">
        <v>258</v>
      </c>
      <c r="L109" s="59">
        <v>1.88</v>
      </c>
      <c r="M109" s="59">
        <v>1.88</v>
      </c>
      <c r="N109" s="59">
        <v>0</v>
      </c>
      <c r="O109" s="62" t="s">
        <v>199</v>
      </c>
      <c r="P109" s="65">
        <v>3</v>
      </c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72"/>
      <c r="AB109" s="184"/>
      <c r="AC109" s="201"/>
    </row>
    <row r="110" spans="1:29" s="50" customFormat="1" ht="9.6" customHeight="1" x14ac:dyDescent="0.25">
      <c r="A110" s="184"/>
      <c r="B110" s="184"/>
      <c r="C110" s="183" t="s">
        <v>213</v>
      </c>
      <c r="D110" s="184"/>
      <c r="E110" s="63" t="s">
        <v>214</v>
      </c>
      <c r="F110" s="63" t="s">
        <v>261</v>
      </c>
      <c r="G110" s="59">
        <v>1</v>
      </c>
      <c r="H110" s="59">
        <v>1</v>
      </c>
      <c r="I110" s="59">
        <v>0</v>
      </c>
      <c r="J110" s="63" t="s">
        <v>214</v>
      </c>
      <c r="K110" s="63" t="s">
        <v>261</v>
      </c>
      <c r="L110" s="59">
        <v>1</v>
      </c>
      <c r="M110" s="59">
        <v>1</v>
      </c>
      <c r="N110" s="59">
        <v>0</v>
      </c>
      <c r="O110" s="183" t="s">
        <v>201</v>
      </c>
      <c r="P110" s="188">
        <v>1.5</v>
      </c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72"/>
      <c r="AB110" s="184"/>
      <c r="AC110" s="201"/>
    </row>
    <row r="111" spans="1:29" s="50" customFormat="1" ht="9.6" customHeight="1" x14ac:dyDescent="0.25">
      <c r="A111" s="184"/>
      <c r="B111" s="184"/>
      <c r="C111" s="185"/>
      <c r="D111" s="184"/>
      <c r="E111" s="63" t="s">
        <v>234</v>
      </c>
      <c r="F111" s="63" t="s">
        <v>261</v>
      </c>
      <c r="G111" s="59">
        <v>0.94</v>
      </c>
      <c r="H111" s="59">
        <v>0.94</v>
      </c>
      <c r="I111" s="59">
        <v>0</v>
      </c>
      <c r="J111" s="63" t="s">
        <v>234</v>
      </c>
      <c r="K111" s="63" t="s">
        <v>261</v>
      </c>
      <c r="L111" s="59">
        <v>0.94</v>
      </c>
      <c r="M111" s="59">
        <v>0.94</v>
      </c>
      <c r="N111" s="59">
        <v>0</v>
      </c>
      <c r="O111" s="184"/>
      <c r="P111" s="203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72"/>
      <c r="AB111" s="184"/>
      <c r="AC111" s="201"/>
    </row>
    <row r="112" spans="1:29" s="50" customFormat="1" ht="9.6" customHeight="1" x14ac:dyDescent="0.25">
      <c r="A112" s="184"/>
      <c r="B112" s="184"/>
      <c r="C112" s="183"/>
      <c r="D112" s="184"/>
      <c r="E112" s="63"/>
      <c r="F112" s="74" t="s">
        <v>146</v>
      </c>
      <c r="G112" s="75">
        <f>H112+I112</f>
        <v>9.76</v>
      </c>
      <c r="H112" s="75">
        <f>SUM(H106:H111)</f>
        <v>9.76</v>
      </c>
      <c r="I112" s="75">
        <f>SUM(I106:I111)</f>
        <v>0</v>
      </c>
      <c r="J112" s="63"/>
      <c r="K112" s="74" t="s">
        <v>146</v>
      </c>
      <c r="L112" s="90">
        <f>M112+N112</f>
        <v>9.76</v>
      </c>
      <c r="M112" s="90">
        <f>SUM(M106:M111)</f>
        <v>9.76</v>
      </c>
      <c r="N112" s="90">
        <f>SUM(N106:N111)</f>
        <v>0</v>
      </c>
      <c r="O112" s="184"/>
      <c r="P112" s="203"/>
      <c r="Q112" s="184"/>
      <c r="R112" s="184"/>
      <c r="S112" s="184"/>
      <c r="T112" s="184"/>
      <c r="U112" s="184"/>
      <c r="V112" s="184"/>
      <c r="W112" s="72"/>
      <c r="X112" s="72"/>
      <c r="Y112" s="72"/>
      <c r="Z112" s="72"/>
      <c r="AA112" s="72"/>
      <c r="AB112" s="72"/>
      <c r="AC112" s="201"/>
    </row>
    <row r="113" spans="1:29" s="50" customFormat="1" ht="9.6" customHeight="1" x14ac:dyDescent="0.25">
      <c r="A113" s="184"/>
      <c r="B113" s="185"/>
      <c r="C113" s="185"/>
      <c r="D113" s="184"/>
      <c r="E113" s="63"/>
      <c r="F113" s="83" t="s">
        <v>205</v>
      </c>
      <c r="G113" s="84">
        <f>H113+I113</f>
        <v>18</v>
      </c>
      <c r="H113" s="84">
        <v>18</v>
      </c>
      <c r="I113" s="59"/>
      <c r="J113" s="85"/>
      <c r="K113" s="85"/>
      <c r="L113" s="86"/>
      <c r="M113" s="86"/>
      <c r="N113" s="86"/>
      <c r="O113" s="185"/>
      <c r="P113" s="189"/>
      <c r="Q113" s="184"/>
      <c r="R113" s="184"/>
      <c r="S113" s="185"/>
      <c r="T113" s="185"/>
      <c r="U113" s="185"/>
      <c r="V113" s="185"/>
      <c r="W113" s="72"/>
      <c r="X113" s="72"/>
      <c r="Y113" s="72"/>
      <c r="Z113" s="72"/>
      <c r="AA113" s="72"/>
      <c r="AB113" s="72"/>
      <c r="AC113" s="207"/>
    </row>
    <row r="114" spans="1:29" s="50" customFormat="1" ht="9.6" customHeight="1" x14ac:dyDescent="0.25">
      <c r="A114" s="184"/>
      <c r="B114" s="184"/>
      <c r="C114" s="183" t="s">
        <v>197</v>
      </c>
      <c r="D114" s="184"/>
      <c r="E114" s="63" t="s">
        <v>211</v>
      </c>
      <c r="F114" s="63" t="s">
        <v>258</v>
      </c>
      <c r="G114" s="59">
        <v>1.82</v>
      </c>
      <c r="H114" s="59">
        <v>1.82</v>
      </c>
      <c r="I114" s="59">
        <v>0</v>
      </c>
      <c r="J114" s="63" t="s">
        <v>211</v>
      </c>
      <c r="K114" s="63" t="s">
        <v>258</v>
      </c>
      <c r="L114" s="59">
        <v>1.82</v>
      </c>
      <c r="M114" s="59">
        <v>1.82</v>
      </c>
      <c r="N114" s="59">
        <v>0</v>
      </c>
      <c r="O114" s="198" t="s">
        <v>190</v>
      </c>
      <c r="P114" s="199">
        <v>8.81</v>
      </c>
      <c r="Q114" s="214" t="s">
        <v>263</v>
      </c>
      <c r="R114" s="182"/>
      <c r="S114" s="183"/>
      <c r="T114" s="184"/>
      <c r="U114" s="184"/>
      <c r="V114" s="184"/>
      <c r="W114" s="183"/>
      <c r="X114" s="183" t="s">
        <v>264</v>
      </c>
      <c r="Y114" s="183"/>
      <c r="Z114" s="183"/>
      <c r="AA114" s="71"/>
      <c r="AB114" s="183"/>
      <c r="AC114" s="201"/>
    </row>
    <row r="115" spans="1:29" s="50" customFormat="1" ht="9.6" customHeight="1" x14ac:dyDescent="0.25">
      <c r="A115" s="184"/>
      <c r="B115" s="184"/>
      <c r="C115" s="184"/>
      <c r="D115" s="184"/>
      <c r="E115" s="63" t="s">
        <v>265</v>
      </c>
      <c r="F115" s="63" t="s">
        <v>258</v>
      </c>
      <c r="G115" s="59">
        <v>2.11</v>
      </c>
      <c r="H115" s="59">
        <v>2.11</v>
      </c>
      <c r="I115" s="59">
        <v>0</v>
      </c>
      <c r="J115" s="63" t="s">
        <v>265</v>
      </c>
      <c r="K115" s="63" t="s">
        <v>258</v>
      </c>
      <c r="L115" s="59">
        <v>2.11</v>
      </c>
      <c r="M115" s="59">
        <v>2.11</v>
      </c>
      <c r="N115" s="59">
        <v>0</v>
      </c>
      <c r="O115" s="198"/>
      <c r="P115" s="199"/>
      <c r="Q115" s="214"/>
      <c r="R115" s="182"/>
      <c r="S115" s="184"/>
      <c r="T115" s="184"/>
      <c r="U115" s="184"/>
      <c r="V115" s="184"/>
      <c r="W115" s="184"/>
      <c r="X115" s="184"/>
      <c r="Y115" s="184"/>
      <c r="Z115" s="184"/>
      <c r="AA115" s="72"/>
      <c r="AB115" s="184"/>
      <c r="AC115" s="201"/>
    </row>
    <row r="116" spans="1:29" s="50" customFormat="1" ht="9.6" customHeight="1" x14ac:dyDescent="0.25">
      <c r="A116" s="184"/>
      <c r="B116" s="184"/>
      <c r="C116" s="184"/>
      <c r="D116" s="184"/>
      <c r="E116" s="63" t="s">
        <v>202</v>
      </c>
      <c r="F116" s="63" t="s">
        <v>261</v>
      </c>
      <c r="G116" s="59">
        <v>0.97</v>
      </c>
      <c r="H116" s="59">
        <v>0.97</v>
      </c>
      <c r="I116" s="59">
        <v>0</v>
      </c>
      <c r="J116" s="63" t="s">
        <v>202</v>
      </c>
      <c r="K116" s="63" t="s">
        <v>261</v>
      </c>
      <c r="L116" s="59">
        <v>0.97</v>
      </c>
      <c r="M116" s="59">
        <v>0.97</v>
      </c>
      <c r="N116" s="59">
        <v>0</v>
      </c>
      <c r="O116" s="198"/>
      <c r="P116" s="199"/>
      <c r="Q116" s="214"/>
      <c r="R116" s="182"/>
      <c r="S116" s="184"/>
      <c r="T116" s="184"/>
      <c r="U116" s="184"/>
      <c r="V116" s="184"/>
      <c r="W116" s="184"/>
      <c r="X116" s="184"/>
      <c r="Y116" s="184"/>
      <c r="Z116" s="184"/>
      <c r="AA116" s="72"/>
      <c r="AB116" s="184"/>
      <c r="AC116" s="201"/>
    </row>
    <row r="117" spans="1:29" s="50" customFormat="1" ht="9.6" customHeight="1" x14ac:dyDescent="0.25">
      <c r="A117" s="184"/>
      <c r="B117" s="184"/>
      <c r="C117" s="185"/>
      <c r="D117" s="184"/>
      <c r="E117" s="63" t="s">
        <v>203</v>
      </c>
      <c r="F117" s="63" t="s">
        <v>258</v>
      </c>
      <c r="G117" s="59">
        <v>0.91</v>
      </c>
      <c r="H117" s="59">
        <v>0.91</v>
      </c>
      <c r="I117" s="59">
        <v>0</v>
      </c>
      <c r="J117" s="63" t="s">
        <v>203</v>
      </c>
      <c r="K117" s="63" t="s">
        <v>258</v>
      </c>
      <c r="L117" s="59">
        <v>0.91</v>
      </c>
      <c r="M117" s="59">
        <v>0.91</v>
      </c>
      <c r="N117" s="59">
        <v>0</v>
      </c>
      <c r="O117" s="62" t="s">
        <v>199</v>
      </c>
      <c r="P117" s="65">
        <v>3</v>
      </c>
      <c r="Q117" s="214"/>
      <c r="R117" s="182"/>
      <c r="S117" s="184"/>
      <c r="T117" s="184"/>
      <c r="U117" s="184"/>
      <c r="V117" s="184"/>
      <c r="W117" s="184"/>
      <c r="X117" s="184"/>
      <c r="Y117" s="184"/>
      <c r="Z117" s="184"/>
      <c r="AA117" s="72"/>
      <c r="AB117" s="184"/>
      <c r="AC117" s="201"/>
    </row>
    <row r="118" spans="1:29" s="50" customFormat="1" ht="9.6" customHeight="1" x14ac:dyDescent="0.25">
      <c r="A118" s="184"/>
      <c r="B118" s="184"/>
      <c r="C118" s="71" t="s">
        <v>213</v>
      </c>
      <c r="D118" s="184"/>
      <c r="E118" s="63" t="s">
        <v>256</v>
      </c>
      <c r="F118" s="63" t="s">
        <v>261</v>
      </c>
      <c r="G118" s="59">
        <v>0.88</v>
      </c>
      <c r="H118" s="59">
        <v>0.88</v>
      </c>
      <c r="I118" s="59">
        <v>0</v>
      </c>
      <c r="J118" s="63" t="s">
        <v>256</v>
      </c>
      <c r="K118" s="63" t="s">
        <v>261</v>
      </c>
      <c r="L118" s="59">
        <v>0.88</v>
      </c>
      <c r="M118" s="59">
        <v>0.88</v>
      </c>
      <c r="N118" s="59">
        <v>0</v>
      </c>
      <c r="O118" s="183" t="s">
        <v>201</v>
      </c>
      <c r="P118" s="188">
        <v>1.5</v>
      </c>
      <c r="Q118" s="214"/>
      <c r="R118" s="182"/>
      <c r="S118" s="184"/>
      <c r="T118" s="184"/>
      <c r="U118" s="184"/>
      <c r="V118" s="184"/>
      <c r="W118" s="184"/>
      <c r="X118" s="184"/>
      <c r="Y118" s="184"/>
      <c r="Z118" s="184"/>
      <c r="AA118" s="72"/>
      <c r="AB118" s="184"/>
      <c r="AC118" s="201"/>
    </row>
    <row r="119" spans="1:29" s="50" customFormat="1" ht="9.6" customHeight="1" x14ac:dyDescent="0.25">
      <c r="A119" s="184"/>
      <c r="B119" s="184"/>
      <c r="C119" s="183"/>
      <c r="D119" s="184"/>
      <c r="E119" s="63"/>
      <c r="F119" s="74" t="s">
        <v>146</v>
      </c>
      <c r="G119" s="75">
        <f>H119+I119</f>
        <v>6.6899999999999995</v>
      </c>
      <c r="H119" s="75">
        <f>SUM(H114:H118)</f>
        <v>6.6899999999999995</v>
      </c>
      <c r="I119" s="75">
        <f>SUM(I114:I118)</f>
        <v>0</v>
      </c>
      <c r="J119" s="63"/>
      <c r="K119" s="74" t="s">
        <v>146</v>
      </c>
      <c r="L119" s="90">
        <f>M119+N119</f>
        <v>6.6899999999999995</v>
      </c>
      <c r="M119" s="90">
        <f>SUM(M114:M118)</f>
        <v>6.6899999999999995</v>
      </c>
      <c r="N119" s="90">
        <f>SUM(N114:N118)</f>
        <v>0</v>
      </c>
      <c r="O119" s="184"/>
      <c r="P119" s="203"/>
      <c r="Q119" s="214"/>
      <c r="R119" s="182"/>
      <c r="S119" s="184"/>
      <c r="T119" s="184"/>
      <c r="U119" s="184"/>
      <c r="V119" s="184"/>
      <c r="W119" s="72"/>
      <c r="X119" s="72"/>
      <c r="Y119" s="72"/>
      <c r="Z119" s="72"/>
      <c r="AA119" s="72"/>
      <c r="AB119" s="72"/>
      <c r="AC119" s="201"/>
    </row>
    <row r="120" spans="1:29" s="50" customFormat="1" ht="9.6" customHeight="1" x14ac:dyDescent="0.25">
      <c r="A120" s="184"/>
      <c r="B120" s="185"/>
      <c r="C120" s="185"/>
      <c r="D120" s="184"/>
      <c r="E120" s="63"/>
      <c r="F120" s="83" t="s">
        <v>205</v>
      </c>
      <c r="G120" s="84">
        <f>H120+I120</f>
        <v>18</v>
      </c>
      <c r="H120" s="84">
        <v>18</v>
      </c>
      <c r="I120" s="59"/>
      <c r="J120" s="85"/>
      <c r="K120" s="85"/>
      <c r="L120" s="86"/>
      <c r="M120" s="86"/>
      <c r="N120" s="86"/>
      <c r="O120" s="185"/>
      <c r="P120" s="189"/>
      <c r="Q120" s="214"/>
      <c r="R120" s="182"/>
      <c r="S120" s="184"/>
      <c r="T120" s="185"/>
      <c r="U120" s="185"/>
      <c r="V120" s="185"/>
      <c r="W120" s="72"/>
      <c r="X120" s="72"/>
      <c r="Y120" s="72"/>
      <c r="Z120" s="72"/>
      <c r="AA120" s="72"/>
      <c r="AB120" s="72"/>
      <c r="AC120" s="207"/>
    </row>
    <row r="121" spans="1:29" s="50" customFormat="1" ht="9.6" customHeight="1" x14ac:dyDescent="0.25">
      <c r="A121" s="183">
        <v>20</v>
      </c>
      <c r="B121" s="183"/>
      <c r="C121" s="183" t="s">
        <v>197</v>
      </c>
      <c r="D121" s="183" t="s">
        <v>266</v>
      </c>
      <c r="E121" s="63" t="s">
        <v>198</v>
      </c>
      <c r="F121" s="63" t="s">
        <v>266</v>
      </c>
      <c r="G121" s="59">
        <v>3.18</v>
      </c>
      <c r="H121" s="59">
        <v>3.18</v>
      </c>
      <c r="I121" s="59">
        <v>0</v>
      </c>
      <c r="J121" s="63" t="s">
        <v>198</v>
      </c>
      <c r="K121" s="63" t="s">
        <v>266</v>
      </c>
      <c r="L121" s="59">
        <v>3.18</v>
      </c>
      <c r="M121" s="59">
        <v>3.18</v>
      </c>
      <c r="N121" s="59">
        <v>0</v>
      </c>
      <c r="O121" s="198" t="s">
        <v>190</v>
      </c>
      <c r="P121" s="199">
        <v>10.87</v>
      </c>
      <c r="Q121" s="183" t="s">
        <v>155</v>
      </c>
      <c r="R121" s="183" t="s">
        <v>156</v>
      </c>
      <c r="S121" s="183"/>
      <c r="T121" s="183" t="s">
        <v>267</v>
      </c>
      <c r="U121" s="183" t="s">
        <v>268</v>
      </c>
      <c r="V121" s="183" t="s">
        <v>193</v>
      </c>
      <c r="W121" s="183"/>
      <c r="X121" s="183"/>
      <c r="Y121" s="183"/>
      <c r="Z121" s="183"/>
      <c r="AA121" s="71"/>
      <c r="AB121" s="183"/>
      <c r="AC121" s="200"/>
    </row>
    <row r="122" spans="1:29" s="50" customFormat="1" ht="9.6" customHeight="1" x14ac:dyDescent="0.25">
      <c r="A122" s="184"/>
      <c r="B122" s="184"/>
      <c r="C122" s="184"/>
      <c r="D122" s="184"/>
      <c r="E122" s="63" t="s">
        <v>208</v>
      </c>
      <c r="F122" s="63" t="s">
        <v>266</v>
      </c>
      <c r="G122" s="59">
        <v>3.18</v>
      </c>
      <c r="H122" s="59">
        <v>3.18</v>
      </c>
      <c r="I122" s="59">
        <v>0</v>
      </c>
      <c r="J122" s="63" t="s">
        <v>208</v>
      </c>
      <c r="K122" s="63" t="s">
        <v>266</v>
      </c>
      <c r="L122" s="59">
        <v>3.18</v>
      </c>
      <c r="M122" s="59">
        <v>3.18</v>
      </c>
      <c r="N122" s="59">
        <v>0</v>
      </c>
      <c r="O122" s="198"/>
      <c r="P122" s="199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72"/>
      <c r="AB122" s="184"/>
      <c r="AC122" s="201"/>
    </row>
    <row r="123" spans="1:29" s="50" customFormat="1" ht="9.6" customHeight="1" x14ac:dyDescent="0.25">
      <c r="A123" s="184"/>
      <c r="B123" s="184"/>
      <c r="C123" s="184"/>
      <c r="D123" s="184"/>
      <c r="E123" s="63" t="s">
        <v>229</v>
      </c>
      <c r="F123" s="63" t="s">
        <v>266</v>
      </c>
      <c r="G123" s="59">
        <v>3.09</v>
      </c>
      <c r="H123" s="59">
        <v>3.09</v>
      </c>
      <c r="I123" s="59">
        <v>0</v>
      </c>
      <c r="J123" s="63" t="s">
        <v>229</v>
      </c>
      <c r="K123" s="63" t="s">
        <v>266</v>
      </c>
      <c r="L123" s="59">
        <v>3.09</v>
      </c>
      <c r="M123" s="59">
        <v>3.09</v>
      </c>
      <c r="N123" s="59">
        <v>0</v>
      </c>
      <c r="O123" s="198"/>
      <c r="P123" s="199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72"/>
      <c r="AB123" s="184"/>
      <c r="AC123" s="201"/>
    </row>
    <row r="124" spans="1:29" s="50" customFormat="1" ht="9.6" customHeight="1" x14ac:dyDescent="0.25">
      <c r="A124" s="184"/>
      <c r="B124" s="184"/>
      <c r="C124" s="184"/>
      <c r="D124" s="184"/>
      <c r="E124" s="63" t="s">
        <v>200</v>
      </c>
      <c r="F124" s="63" t="s">
        <v>266</v>
      </c>
      <c r="G124" s="59">
        <v>3.09</v>
      </c>
      <c r="H124" s="59">
        <v>3.09</v>
      </c>
      <c r="I124" s="59">
        <v>0</v>
      </c>
      <c r="J124" s="63" t="s">
        <v>200</v>
      </c>
      <c r="K124" s="63" t="s">
        <v>266</v>
      </c>
      <c r="L124" s="59">
        <v>3.09</v>
      </c>
      <c r="M124" s="59">
        <v>3.09</v>
      </c>
      <c r="N124" s="59">
        <v>0</v>
      </c>
      <c r="O124" s="62" t="s">
        <v>199</v>
      </c>
      <c r="P124" s="65">
        <v>6</v>
      </c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72"/>
      <c r="AB124" s="184"/>
      <c r="AC124" s="201"/>
    </row>
    <row r="125" spans="1:29" s="50" customFormat="1" ht="9.6" customHeight="1" x14ac:dyDescent="0.25">
      <c r="A125" s="184"/>
      <c r="B125" s="184"/>
      <c r="C125" s="184"/>
      <c r="D125" s="184"/>
      <c r="E125" s="63" t="s">
        <v>222</v>
      </c>
      <c r="F125" s="63" t="s">
        <v>266</v>
      </c>
      <c r="G125" s="59">
        <v>2.91</v>
      </c>
      <c r="H125" s="59">
        <v>2.91</v>
      </c>
      <c r="I125" s="59">
        <v>0</v>
      </c>
      <c r="J125" s="63" t="s">
        <v>222</v>
      </c>
      <c r="K125" s="63" t="s">
        <v>266</v>
      </c>
      <c r="L125" s="59">
        <v>2.91</v>
      </c>
      <c r="M125" s="59">
        <v>2.91</v>
      </c>
      <c r="N125" s="59">
        <v>0</v>
      </c>
      <c r="O125" s="208" t="s">
        <v>201</v>
      </c>
      <c r="P125" s="188">
        <v>3</v>
      </c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72"/>
      <c r="AB125" s="184"/>
      <c r="AC125" s="201"/>
    </row>
    <row r="126" spans="1:29" s="50" customFormat="1" ht="9.6" customHeight="1" x14ac:dyDescent="0.25">
      <c r="A126" s="184"/>
      <c r="B126" s="184"/>
      <c r="C126" s="185"/>
      <c r="D126" s="184"/>
      <c r="E126" s="63" t="s">
        <v>233</v>
      </c>
      <c r="F126" s="63" t="s">
        <v>266</v>
      </c>
      <c r="G126" s="59">
        <v>2.74</v>
      </c>
      <c r="H126" s="59">
        <v>2.74</v>
      </c>
      <c r="I126" s="59">
        <v>0</v>
      </c>
      <c r="J126" s="63" t="s">
        <v>233</v>
      </c>
      <c r="K126" s="63" t="s">
        <v>266</v>
      </c>
      <c r="L126" s="59">
        <v>2.74</v>
      </c>
      <c r="M126" s="59">
        <v>2.74</v>
      </c>
      <c r="N126" s="59">
        <v>0</v>
      </c>
      <c r="O126" s="209"/>
      <c r="P126" s="203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72"/>
      <c r="AB126" s="184"/>
      <c r="AC126" s="201"/>
    </row>
    <row r="127" spans="1:29" s="50" customFormat="1" ht="9.6" customHeight="1" x14ac:dyDescent="0.25">
      <c r="A127" s="184"/>
      <c r="B127" s="184"/>
      <c r="C127" s="59" t="s">
        <v>213</v>
      </c>
      <c r="D127" s="184"/>
      <c r="E127" s="63" t="s">
        <v>255</v>
      </c>
      <c r="F127" s="63" t="s">
        <v>266</v>
      </c>
      <c r="G127" s="59">
        <v>0.94</v>
      </c>
      <c r="H127" s="59">
        <v>0.94</v>
      </c>
      <c r="I127" s="59">
        <v>0</v>
      </c>
      <c r="J127" s="63" t="s">
        <v>255</v>
      </c>
      <c r="K127" s="63" t="s">
        <v>266</v>
      </c>
      <c r="L127" s="59">
        <v>0.94</v>
      </c>
      <c r="M127" s="59">
        <v>0.94</v>
      </c>
      <c r="N127" s="59">
        <v>0</v>
      </c>
      <c r="O127" s="209"/>
      <c r="P127" s="203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72"/>
      <c r="AB127" s="184"/>
      <c r="AC127" s="201"/>
    </row>
    <row r="128" spans="1:29" s="50" customFormat="1" ht="14.45" customHeight="1" x14ac:dyDescent="0.25">
      <c r="A128" s="184"/>
      <c r="B128" s="184"/>
      <c r="C128" s="183"/>
      <c r="D128" s="184"/>
      <c r="E128" s="63"/>
      <c r="F128" s="74" t="s">
        <v>146</v>
      </c>
      <c r="G128" s="75">
        <f>H128+I128</f>
        <v>19.13</v>
      </c>
      <c r="H128" s="75">
        <f>SUM(H121:H127)</f>
        <v>19.13</v>
      </c>
      <c r="I128" s="75">
        <f>SUM(I121:I127)</f>
        <v>0</v>
      </c>
      <c r="J128" s="63"/>
      <c r="K128" s="74" t="s">
        <v>146</v>
      </c>
      <c r="L128" s="75">
        <f>M128+N128</f>
        <v>19.13</v>
      </c>
      <c r="M128" s="75">
        <f>SUM(M121:M127)</f>
        <v>19.13</v>
      </c>
      <c r="N128" s="75">
        <f>SUM(N121:N127)</f>
        <v>0</v>
      </c>
      <c r="O128" s="198" t="s">
        <v>269</v>
      </c>
      <c r="P128" s="199">
        <v>1</v>
      </c>
      <c r="Q128" s="184"/>
      <c r="R128" s="184"/>
      <c r="S128" s="184"/>
      <c r="T128" s="184"/>
      <c r="U128" s="184"/>
      <c r="V128" s="184"/>
      <c r="W128" s="72"/>
      <c r="X128" s="72"/>
      <c r="Y128" s="72"/>
      <c r="Z128" s="72"/>
      <c r="AA128" s="72"/>
      <c r="AB128" s="72"/>
      <c r="AC128" s="201"/>
    </row>
    <row r="129" spans="1:29" s="50" customFormat="1" ht="12" customHeight="1" x14ac:dyDescent="0.25">
      <c r="A129" s="185"/>
      <c r="B129" s="185"/>
      <c r="C129" s="185"/>
      <c r="D129" s="185"/>
      <c r="E129" s="63"/>
      <c r="F129" s="83" t="s">
        <v>205</v>
      </c>
      <c r="G129" s="84">
        <f>H129+I129</f>
        <v>18</v>
      </c>
      <c r="H129" s="84">
        <v>18</v>
      </c>
      <c r="I129" s="59"/>
      <c r="J129" s="85"/>
      <c r="K129" s="85"/>
      <c r="L129" s="86"/>
      <c r="M129" s="86"/>
      <c r="N129" s="86"/>
      <c r="O129" s="198"/>
      <c r="P129" s="199"/>
      <c r="Q129" s="185"/>
      <c r="R129" s="185"/>
      <c r="S129" s="185"/>
      <c r="T129" s="185"/>
      <c r="U129" s="185"/>
      <c r="V129" s="185"/>
      <c r="W129" s="72"/>
      <c r="X129" s="72"/>
      <c r="Y129" s="72"/>
      <c r="Z129" s="72"/>
      <c r="AA129" s="72"/>
      <c r="AB129" s="72"/>
      <c r="AC129" s="207"/>
    </row>
    <row r="130" spans="1:29" s="50" customFormat="1" ht="9.6" customHeight="1" x14ac:dyDescent="0.25">
      <c r="A130" s="183">
        <v>21</v>
      </c>
      <c r="B130" s="183"/>
      <c r="C130" s="183" t="s">
        <v>197</v>
      </c>
      <c r="D130" s="183" t="s">
        <v>266</v>
      </c>
      <c r="E130" s="63" t="s">
        <v>230</v>
      </c>
      <c r="F130" s="63" t="s">
        <v>266</v>
      </c>
      <c r="G130" s="59">
        <v>3.09</v>
      </c>
      <c r="H130" s="59">
        <v>3.09</v>
      </c>
      <c r="I130" s="59">
        <v>0</v>
      </c>
      <c r="J130" s="63" t="s">
        <v>230</v>
      </c>
      <c r="K130" s="63" t="s">
        <v>266</v>
      </c>
      <c r="L130" s="59">
        <v>3.09</v>
      </c>
      <c r="M130" s="59">
        <v>3.09</v>
      </c>
      <c r="N130" s="59">
        <v>0</v>
      </c>
      <c r="O130" s="198" t="s">
        <v>190</v>
      </c>
      <c r="P130" s="199">
        <v>12.76</v>
      </c>
      <c r="Q130" s="183" t="s">
        <v>155</v>
      </c>
      <c r="R130" s="183" t="s">
        <v>156</v>
      </c>
      <c r="S130" s="183"/>
      <c r="T130" s="183" t="s">
        <v>270</v>
      </c>
      <c r="U130" s="183" t="s">
        <v>271</v>
      </c>
      <c r="V130" s="183" t="s">
        <v>193</v>
      </c>
      <c r="W130" s="183"/>
      <c r="X130" s="183"/>
      <c r="Y130" s="183"/>
      <c r="Z130" s="183"/>
      <c r="AA130" s="71"/>
      <c r="AB130" s="183"/>
      <c r="AC130" s="200"/>
    </row>
    <row r="131" spans="1:29" s="50" customFormat="1" ht="9.6" customHeight="1" x14ac:dyDescent="0.25">
      <c r="A131" s="184"/>
      <c r="B131" s="184"/>
      <c r="C131" s="184"/>
      <c r="D131" s="184"/>
      <c r="E131" s="63" t="s">
        <v>231</v>
      </c>
      <c r="F131" s="63" t="s">
        <v>266</v>
      </c>
      <c r="G131" s="59">
        <v>2.91</v>
      </c>
      <c r="H131" s="59">
        <v>2.91</v>
      </c>
      <c r="I131" s="59">
        <v>0</v>
      </c>
      <c r="J131" s="63" t="s">
        <v>231</v>
      </c>
      <c r="K131" s="63" t="s">
        <v>266</v>
      </c>
      <c r="L131" s="59">
        <v>2.91</v>
      </c>
      <c r="M131" s="59">
        <v>2.91</v>
      </c>
      <c r="N131" s="59">
        <v>0</v>
      </c>
      <c r="O131" s="198"/>
      <c r="P131" s="199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72"/>
      <c r="AB131" s="184"/>
      <c r="AC131" s="201"/>
    </row>
    <row r="132" spans="1:29" s="50" customFormat="1" ht="9.6" customHeight="1" x14ac:dyDescent="0.25">
      <c r="A132" s="184"/>
      <c r="B132" s="184"/>
      <c r="C132" s="184"/>
      <c r="D132" s="184"/>
      <c r="E132" s="63" t="s">
        <v>210</v>
      </c>
      <c r="F132" s="63" t="s">
        <v>266</v>
      </c>
      <c r="G132" s="59">
        <v>2.74</v>
      </c>
      <c r="H132" s="59">
        <v>2.74</v>
      </c>
      <c r="I132" s="59">
        <v>0</v>
      </c>
      <c r="J132" s="63" t="s">
        <v>210</v>
      </c>
      <c r="K132" s="63" t="s">
        <v>266</v>
      </c>
      <c r="L132" s="59">
        <v>2.74</v>
      </c>
      <c r="M132" s="59">
        <v>2.74</v>
      </c>
      <c r="N132" s="59">
        <v>0</v>
      </c>
      <c r="O132" s="198"/>
      <c r="P132" s="199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72"/>
      <c r="AB132" s="184"/>
      <c r="AC132" s="201"/>
    </row>
    <row r="133" spans="1:29" s="50" customFormat="1" ht="9.6" customHeight="1" x14ac:dyDescent="0.25">
      <c r="A133" s="184"/>
      <c r="B133" s="184"/>
      <c r="C133" s="184"/>
      <c r="D133" s="184"/>
      <c r="E133" s="63" t="s">
        <v>211</v>
      </c>
      <c r="F133" s="63" t="s">
        <v>266</v>
      </c>
      <c r="G133" s="59">
        <v>2.74</v>
      </c>
      <c r="H133" s="59">
        <v>2.74</v>
      </c>
      <c r="I133" s="59">
        <v>0</v>
      </c>
      <c r="J133" s="63" t="s">
        <v>211</v>
      </c>
      <c r="K133" s="63" t="s">
        <v>266</v>
      </c>
      <c r="L133" s="59">
        <v>2.74</v>
      </c>
      <c r="M133" s="59">
        <v>2.74</v>
      </c>
      <c r="N133" s="59">
        <v>0</v>
      </c>
      <c r="O133" s="62" t="s">
        <v>199</v>
      </c>
      <c r="P133" s="65">
        <v>6</v>
      </c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72"/>
      <c r="AB133" s="184"/>
      <c r="AC133" s="201"/>
    </row>
    <row r="134" spans="1:29" s="50" customFormat="1" ht="9.6" customHeight="1" x14ac:dyDescent="0.25">
      <c r="A134" s="184"/>
      <c r="B134" s="184"/>
      <c r="C134" s="184"/>
      <c r="D134" s="184"/>
      <c r="E134" s="63" t="s">
        <v>202</v>
      </c>
      <c r="F134" s="63" t="s">
        <v>266</v>
      </c>
      <c r="G134" s="59">
        <v>1.94</v>
      </c>
      <c r="H134" s="59">
        <v>1.94</v>
      </c>
      <c r="I134" s="59">
        <v>0</v>
      </c>
      <c r="J134" s="63" t="s">
        <v>202</v>
      </c>
      <c r="K134" s="63" t="s">
        <v>266</v>
      </c>
      <c r="L134" s="59">
        <v>1.94</v>
      </c>
      <c r="M134" s="59">
        <v>1.94</v>
      </c>
      <c r="N134" s="59">
        <v>0</v>
      </c>
      <c r="O134" s="208" t="s">
        <v>201</v>
      </c>
      <c r="P134" s="188">
        <v>3</v>
      </c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72"/>
      <c r="AB134" s="184"/>
      <c r="AC134" s="201"/>
    </row>
    <row r="135" spans="1:29" s="50" customFormat="1" ht="9.6" customHeight="1" x14ac:dyDescent="0.25">
      <c r="A135" s="184"/>
      <c r="B135" s="184"/>
      <c r="C135" s="185"/>
      <c r="D135" s="184"/>
      <c r="E135" s="63" t="s">
        <v>203</v>
      </c>
      <c r="F135" s="63" t="s">
        <v>266</v>
      </c>
      <c r="G135" s="59">
        <v>1.82</v>
      </c>
      <c r="H135" s="59">
        <v>1.82</v>
      </c>
      <c r="I135" s="59">
        <v>0</v>
      </c>
      <c r="J135" s="63" t="s">
        <v>203</v>
      </c>
      <c r="K135" s="63" t="s">
        <v>266</v>
      </c>
      <c r="L135" s="59">
        <v>1.82</v>
      </c>
      <c r="M135" s="59">
        <v>1.82</v>
      </c>
      <c r="N135" s="59">
        <v>0</v>
      </c>
      <c r="O135" s="209"/>
      <c r="P135" s="203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72"/>
      <c r="AB135" s="184"/>
      <c r="AC135" s="201"/>
    </row>
    <row r="136" spans="1:29" s="50" customFormat="1" ht="9.6" customHeight="1" x14ac:dyDescent="0.25">
      <c r="A136" s="184"/>
      <c r="B136" s="184"/>
      <c r="C136" s="72" t="s">
        <v>213</v>
      </c>
      <c r="D136" s="184"/>
      <c r="E136" s="63" t="s">
        <v>214</v>
      </c>
      <c r="F136" s="63" t="s">
        <v>266</v>
      </c>
      <c r="G136" s="59">
        <v>3</v>
      </c>
      <c r="H136" s="59">
        <v>3</v>
      </c>
      <c r="I136" s="59">
        <v>0</v>
      </c>
      <c r="J136" s="63" t="s">
        <v>214</v>
      </c>
      <c r="K136" s="63" t="s">
        <v>266</v>
      </c>
      <c r="L136" s="59">
        <v>3</v>
      </c>
      <c r="M136" s="59">
        <v>3</v>
      </c>
      <c r="N136" s="59">
        <v>0</v>
      </c>
      <c r="O136" s="209"/>
      <c r="P136" s="203"/>
      <c r="Q136" s="184"/>
      <c r="R136" s="184"/>
      <c r="S136" s="184"/>
      <c r="T136" s="184"/>
      <c r="U136" s="184"/>
      <c r="V136" s="184"/>
      <c r="W136" s="72"/>
      <c r="X136" s="72"/>
      <c r="Y136" s="72"/>
      <c r="Z136" s="72"/>
      <c r="AA136" s="72"/>
      <c r="AB136" s="72"/>
      <c r="AC136" s="201"/>
    </row>
    <row r="137" spans="1:29" s="50" customFormat="1" ht="10.5" customHeight="1" x14ac:dyDescent="0.25">
      <c r="A137" s="184"/>
      <c r="B137" s="184"/>
      <c r="C137" s="183"/>
      <c r="D137" s="184"/>
      <c r="E137" s="63"/>
      <c r="F137" s="74" t="s">
        <v>146</v>
      </c>
      <c r="G137" s="75">
        <f>H137+I137</f>
        <v>18.240000000000002</v>
      </c>
      <c r="H137" s="75">
        <f>SUM(H130:H136)</f>
        <v>18.240000000000002</v>
      </c>
      <c r="I137" s="75">
        <f>SUM(I130:I136)</f>
        <v>0</v>
      </c>
      <c r="J137" s="63"/>
      <c r="K137" s="74" t="s">
        <v>146</v>
      </c>
      <c r="L137" s="75">
        <f>M137+N137</f>
        <v>18.240000000000002</v>
      </c>
      <c r="M137" s="75">
        <f>SUM(M130:M136)</f>
        <v>18.240000000000002</v>
      </c>
      <c r="N137" s="75">
        <f>SUM(N130:N135)</f>
        <v>0</v>
      </c>
      <c r="O137" s="198"/>
      <c r="P137" s="199"/>
      <c r="Q137" s="184"/>
      <c r="R137" s="184"/>
      <c r="S137" s="184"/>
      <c r="T137" s="184"/>
      <c r="U137" s="184"/>
      <c r="V137" s="184"/>
      <c r="W137" s="72"/>
      <c r="X137" s="72"/>
      <c r="Y137" s="72"/>
      <c r="Z137" s="72"/>
      <c r="AA137" s="72"/>
      <c r="AB137" s="72"/>
      <c r="AC137" s="201"/>
    </row>
    <row r="138" spans="1:29" s="50" customFormat="1" ht="9.6" customHeight="1" x14ac:dyDescent="0.25">
      <c r="A138" s="184"/>
      <c r="B138" s="185"/>
      <c r="C138" s="185"/>
      <c r="D138" s="184"/>
      <c r="E138" s="63"/>
      <c r="F138" s="83" t="s">
        <v>205</v>
      </c>
      <c r="G138" s="84">
        <f>H138+I138</f>
        <v>18</v>
      </c>
      <c r="H138" s="84">
        <v>18</v>
      </c>
      <c r="I138" s="59"/>
      <c r="J138" s="85"/>
      <c r="K138" s="85"/>
      <c r="L138" s="86"/>
      <c r="M138" s="86"/>
      <c r="N138" s="86"/>
      <c r="O138" s="198"/>
      <c r="P138" s="199"/>
      <c r="Q138" s="185"/>
      <c r="R138" s="184"/>
      <c r="S138" s="185"/>
      <c r="T138" s="185"/>
      <c r="U138" s="185"/>
      <c r="V138" s="185"/>
      <c r="W138" s="72"/>
      <c r="X138" s="72"/>
      <c r="Y138" s="72"/>
      <c r="Z138" s="72"/>
      <c r="AA138" s="72"/>
      <c r="AB138" s="72"/>
      <c r="AC138" s="207"/>
    </row>
    <row r="139" spans="1:29" s="50" customFormat="1" ht="9.6" customHeight="1" x14ac:dyDescent="0.25">
      <c r="A139" s="183">
        <v>22</v>
      </c>
      <c r="B139" s="183"/>
      <c r="C139" s="183" t="s">
        <v>186</v>
      </c>
      <c r="D139" s="183" t="s">
        <v>266</v>
      </c>
      <c r="E139" s="63" t="s">
        <v>217</v>
      </c>
      <c r="F139" s="63" t="s">
        <v>266</v>
      </c>
      <c r="G139" s="59">
        <v>4</v>
      </c>
      <c r="H139" s="59">
        <v>4</v>
      </c>
      <c r="I139" s="59">
        <v>0</v>
      </c>
      <c r="J139" s="63" t="s">
        <v>217</v>
      </c>
      <c r="K139" s="63" t="s">
        <v>266</v>
      </c>
      <c r="L139" s="59">
        <v>4</v>
      </c>
      <c r="M139" s="59">
        <v>4</v>
      </c>
      <c r="N139" s="59">
        <v>0</v>
      </c>
      <c r="O139" s="198" t="s">
        <v>190</v>
      </c>
      <c r="P139" s="199">
        <v>11.59</v>
      </c>
      <c r="Q139" s="183" t="s">
        <v>155</v>
      </c>
      <c r="R139" s="183" t="s">
        <v>156</v>
      </c>
      <c r="S139" s="183"/>
      <c r="T139" s="183" t="s">
        <v>272</v>
      </c>
      <c r="U139" s="183" t="s">
        <v>273</v>
      </c>
      <c r="V139" s="183" t="s">
        <v>193</v>
      </c>
      <c r="W139" s="183"/>
      <c r="X139" s="183"/>
      <c r="Y139" s="183"/>
      <c r="Z139" s="183"/>
      <c r="AA139" s="71"/>
      <c r="AB139" s="183"/>
      <c r="AC139" s="190"/>
    </row>
    <row r="140" spans="1:29" s="50" customFormat="1" ht="9.6" customHeight="1" x14ac:dyDescent="0.25">
      <c r="A140" s="184"/>
      <c r="B140" s="184"/>
      <c r="C140" s="184"/>
      <c r="D140" s="184"/>
      <c r="E140" s="63" t="s">
        <v>188</v>
      </c>
      <c r="F140" s="63" t="s">
        <v>266</v>
      </c>
      <c r="G140" s="59">
        <v>4</v>
      </c>
      <c r="H140" s="59">
        <v>4</v>
      </c>
      <c r="I140" s="59">
        <v>0</v>
      </c>
      <c r="J140" s="63" t="s">
        <v>188</v>
      </c>
      <c r="K140" s="63" t="s">
        <v>266</v>
      </c>
      <c r="L140" s="59">
        <v>4</v>
      </c>
      <c r="M140" s="59">
        <v>4</v>
      </c>
      <c r="N140" s="59">
        <v>0</v>
      </c>
      <c r="O140" s="198"/>
      <c r="P140" s="199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72"/>
      <c r="AB140" s="184"/>
      <c r="AC140" s="190"/>
    </row>
    <row r="141" spans="1:29" s="50" customFormat="1" ht="9.6" customHeight="1" x14ac:dyDescent="0.25">
      <c r="A141" s="184"/>
      <c r="B141" s="184"/>
      <c r="C141" s="185"/>
      <c r="D141" s="184"/>
      <c r="E141" s="63" t="s">
        <v>194</v>
      </c>
      <c r="F141" s="63" t="s">
        <v>266</v>
      </c>
      <c r="G141" s="59">
        <v>3.88</v>
      </c>
      <c r="H141" s="59">
        <v>3.88</v>
      </c>
      <c r="I141" s="59">
        <v>0</v>
      </c>
      <c r="J141" s="63" t="s">
        <v>194</v>
      </c>
      <c r="K141" s="63" t="s">
        <v>266</v>
      </c>
      <c r="L141" s="59">
        <v>3.88</v>
      </c>
      <c r="M141" s="59">
        <v>3.88</v>
      </c>
      <c r="N141" s="59">
        <v>0</v>
      </c>
      <c r="O141" s="198"/>
      <c r="P141" s="199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72"/>
      <c r="AB141" s="184"/>
      <c r="AC141" s="190"/>
    </row>
    <row r="142" spans="1:29" s="50" customFormat="1" ht="9.6" customHeight="1" x14ac:dyDescent="0.25">
      <c r="A142" s="184"/>
      <c r="B142" s="184"/>
      <c r="C142" s="184" t="s">
        <v>197</v>
      </c>
      <c r="D142" s="184"/>
      <c r="E142" s="63" t="s">
        <v>223</v>
      </c>
      <c r="F142" s="63" t="s">
        <v>266</v>
      </c>
      <c r="G142" s="59">
        <v>2.91</v>
      </c>
      <c r="H142" s="59">
        <v>2.91</v>
      </c>
      <c r="I142" s="59">
        <v>0</v>
      </c>
      <c r="J142" s="63" t="s">
        <v>223</v>
      </c>
      <c r="K142" s="63" t="s">
        <v>266</v>
      </c>
      <c r="L142" s="59">
        <v>2.91</v>
      </c>
      <c r="M142" s="59">
        <v>2.91</v>
      </c>
      <c r="N142" s="59">
        <v>0</v>
      </c>
      <c r="O142" s="62" t="s">
        <v>199</v>
      </c>
      <c r="P142" s="65">
        <v>6</v>
      </c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72"/>
      <c r="AB142" s="184"/>
      <c r="AC142" s="190"/>
    </row>
    <row r="143" spans="1:29" s="50" customFormat="1" ht="9.6" customHeight="1" x14ac:dyDescent="0.25">
      <c r="A143" s="184"/>
      <c r="B143" s="184"/>
      <c r="C143" s="185"/>
      <c r="D143" s="184"/>
      <c r="E143" s="63" t="s">
        <v>232</v>
      </c>
      <c r="F143" s="63" t="s">
        <v>266</v>
      </c>
      <c r="G143" s="59">
        <v>2.74</v>
      </c>
      <c r="H143" s="59">
        <v>2.74</v>
      </c>
      <c r="I143" s="59">
        <v>0</v>
      </c>
      <c r="J143" s="63" t="s">
        <v>232</v>
      </c>
      <c r="K143" s="63" t="s">
        <v>266</v>
      </c>
      <c r="L143" s="59">
        <v>2.74</v>
      </c>
      <c r="M143" s="59">
        <v>2.74</v>
      </c>
      <c r="N143" s="59">
        <v>0</v>
      </c>
      <c r="O143" s="198" t="s">
        <v>201</v>
      </c>
      <c r="P143" s="199">
        <v>3</v>
      </c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72"/>
      <c r="AB143" s="184"/>
      <c r="AC143" s="190"/>
    </row>
    <row r="144" spans="1:29" s="50" customFormat="1" ht="9.6" customHeight="1" x14ac:dyDescent="0.25">
      <c r="A144" s="184"/>
      <c r="B144" s="184"/>
      <c r="C144" s="59" t="s">
        <v>213</v>
      </c>
      <c r="D144" s="184"/>
      <c r="E144" s="63" t="s">
        <v>215</v>
      </c>
      <c r="F144" s="63" t="s">
        <v>266</v>
      </c>
      <c r="G144" s="59">
        <v>0.88</v>
      </c>
      <c r="H144" s="59">
        <v>0.88</v>
      </c>
      <c r="I144" s="59">
        <v>0</v>
      </c>
      <c r="J144" s="63" t="s">
        <v>215</v>
      </c>
      <c r="K144" s="63" t="s">
        <v>266</v>
      </c>
      <c r="L144" s="59">
        <v>0.88</v>
      </c>
      <c r="M144" s="59">
        <v>0.88</v>
      </c>
      <c r="N144" s="59">
        <v>0</v>
      </c>
      <c r="O144" s="198"/>
      <c r="P144" s="199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72"/>
      <c r="AB144" s="184"/>
      <c r="AC144" s="190"/>
    </row>
    <row r="145" spans="1:29" s="50" customFormat="1" ht="9.6" customHeight="1" x14ac:dyDescent="0.25">
      <c r="A145" s="184"/>
      <c r="B145" s="184"/>
      <c r="C145" s="183"/>
      <c r="D145" s="184"/>
      <c r="E145" s="63"/>
      <c r="F145" s="74" t="s">
        <v>146</v>
      </c>
      <c r="G145" s="75">
        <f>H145+I145</f>
        <v>18.41</v>
      </c>
      <c r="H145" s="75">
        <f>SUM(H139:H144)</f>
        <v>18.41</v>
      </c>
      <c r="I145" s="75">
        <f>SUM(I139:I144)</f>
        <v>0</v>
      </c>
      <c r="J145" s="63"/>
      <c r="K145" s="74" t="s">
        <v>146</v>
      </c>
      <c r="L145" s="75">
        <f>M145+N145</f>
        <v>18.41</v>
      </c>
      <c r="M145" s="75">
        <f>SUM(M139:M144)</f>
        <v>18.41</v>
      </c>
      <c r="N145" s="75">
        <f>SUM(N139:N144)</f>
        <v>0</v>
      </c>
      <c r="O145" s="198"/>
      <c r="P145" s="199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72"/>
      <c r="AB145" s="184"/>
      <c r="AC145" s="190"/>
    </row>
    <row r="146" spans="1:29" s="50" customFormat="1" ht="15" customHeight="1" x14ac:dyDescent="0.25">
      <c r="A146" s="184"/>
      <c r="B146" s="185"/>
      <c r="C146" s="185"/>
      <c r="D146" s="184"/>
      <c r="E146" s="63"/>
      <c r="F146" s="83" t="s">
        <v>205</v>
      </c>
      <c r="G146" s="84">
        <f>H146+I146</f>
        <v>18</v>
      </c>
      <c r="H146" s="84">
        <v>18</v>
      </c>
      <c r="I146" s="59"/>
      <c r="J146" s="85"/>
      <c r="K146" s="85"/>
      <c r="L146" s="86"/>
      <c r="M146" s="86"/>
      <c r="N146" s="86"/>
      <c r="O146" s="64" t="s">
        <v>274</v>
      </c>
      <c r="P146" s="65">
        <v>1</v>
      </c>
      <c r="Q146" s="184"/>
      <c r="R146" s="184"/>
      <c r="S146" s="185"/>
      <c r="T146" s="185"/>
      <c r="U146" s="185"/>
      <c r="V146" s="185"/>
      <c r="W146" s="72"/>
      <c r="X146" s="72"/>
      <c r="Y146" s="72"/>
      <c r="Z146" s="72"/>
      <c r="AA146" s="72"/>
      <c r="AB146" s="72"/>
      <c r="AC146" s="190"/>
    </row>
    <row r="147" spans="1:29" s="50" customFormat="1" ht="9.6" customHeight="1" x14ac:dyDescent="0.25">
      <c r="A147" s="183">
        <v>23</v>
      </c>
      <c r="B147" s="183"/>
      <c r="C147" s="183" t="s">
        <v>186</v>
      </c>
      <c r="D147" s="183" t="s">
        <v>266</v>
      </c>
      <c r="E147" s="63" t="s">
        <v>188</v>
      </c>
      <c r="F147" s="63" t="s">
        <v>266</v>
      </c>
      <c r="G147" s="59">
        <v>4</v>
      </c>
      <c r="H147" s="59">
        <v>4</v>
      </c>
      <c r="I147" s="59">
        <v>0</v>
      </c>
      <c r="J147" s="63" t="s">
        <v>188</v>
      </c>
      <c r="K147" s="63" t="s">
        <v>266</v>
      </c>
      <c r="L147" s="59">
        <v>4</v>
      </c>
      <c r="M147" s="59">
        <v>4</v>
      </c>
      <c r="N147" s="59">
        <v>0</v>
      </c>
      <c r="O147" s="198" t="s">
        <v>190</v>
      </c>
      <c r="P147" s="199">
        <v>3.62</v>
      </c>
      <c r="Q147" s="183" t="s">
        <v>155</v>
      </c>
      <c r="R147" s="183" t="s">
        <v>156</v>
      </c>
      <c r="S147" s="183"/>
      <c r="T147" s="183" t="s">
        <v>275</v>
      </c>
      <c r="U147" s="183" t="s">
        <v>276</v>
      </c>
      <c r="V147" s="183" t="s">
        <v>193</v>
      </c>
      <c r="W147" s="183"/>
      <c r="X147" s="183"/>
      <c r="Y147" s="183"/>
      <c r="Z147" s="183"/>
      <c r="AA147" s="71"/>
      <c r="AB147" s="183"/>
      <c r="AC147" s="190"/>
    </row>
    <row r="148" spans="1:29" s="50" customFormat="1" ht="9.6" customHeight="1" x14ac:dyDescent="0.25">
      <c r="A148" s="184"/>
      <c r="B148" s="184"/>
      <c r="C148" s="185"/>
      <c r="D148" s="184"/>
      <c r="E148" s="63" t="s">
        <v>221</v>
      </c>
      <c r="F148" s="63" t="s">
        <v>266</v>
      </c>
      <c r="G148" s="59">
        <v>3.88</v>
      </c>
      <c r="H148" s="59">
        <v>3.88</v>
      </c>
      <c r="I148" s="59">
        <v>0</v>
      </c>
      <c r="J148" s="63" t="s">
        <v>221</v>
      </c>
      <c r="K148" s="63" t="s">
        <v>266</v>
      </c>
      <c r="L148" s="59">
        <v>3.88</v>
      </c>
      <c r="M148" s="59">
        <v>3.88</v>
      </c>
      <c r="N148" s="59">
        <v>0</v>
      </c>
      <c r="O148" s="198"/>
      <c r="P148" s="199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72"/>
      <c r="AB148" s="184"/>
      <c r="AC148" s="190"/>
    </row>
    <row r="149" spans="1:29" s="50" customFormat="1" ht="11.1" customHeight="1" x14ac:dyDescent="0.25">
      <c r="A149" s="184"/>
      <c r="B149" s="184"/>
      <c r="C149" s="183" t="s">
        <v>197</v>
      </c>
      <c r="D149" s="184"/>
      <c r="E149" s="63" t="s">
        <v>265</v>
      </c>
      <c r="F149" s="63" t="s">
        <v>266</v>
      </c>
      <c r="G149" s="59">
        <v>2.12</v>
      </c>
      <c r="H149" s="59">
        <v>2.12</v>
      </c>
      <c r="I149" s="59">
        <v>0</v>
      </c>
      <c r="J149" s="63" t="s">
        <v>265</v>
      </c>
      <c r="K149" s="63" t="s">
        <v>266</v>
      </c>
      <c r="L149" s="59">
        <v>2.12</v>
      </c>
      <c r="M149" s="59">
        <v>2.12</v>
      </c>
      <c r="N149" s="59">
        <v>0</v>
      </c>
      <c r="O149" s="198"/>
      <c r="P149" s="199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72"/>
      <c r="AB149" s="184"/>
      <c r="AC149" s="190"/>
    </row>
    <row r="150" spans="1:29" s="50" customFormat="1" ht="16.5" customHeight="1" x14ac:dyDescent="0.25">
      <c r="A150" s="184"/>
      <c r="B150" s="184"/>
      <c r="C150" s="185"/>
      <c r="D150" s="184"/>
      <c r="E150" s="63" t="s">
        <v>277</v>
      </c>
      <c r="F150" s="63" t="s">
        <v>266</v>
      </c>
      <c r="G150" s="59">
        <v>1.88</v>
      </c>
      <c r="H150" s="59">
        <v>1.88</v>
      </c>
      <c r="I150" s="59">
        <v>0</v>
      </c>
      <c r="J150" s="63" t="s">
        <v>277</v>
      </c>
      <c r="K150" s="63" t="s">
        <v>266</v>
      </c>
      <c r="L150" s="59">
        <v>1.88</v>
      </c>
      <c r="M150" s="59">
        <v>1.88</v>
      </c>
      <c r="N150" s="59">
        <v>0</v>
      </c>
      <c r="O150" s="62" t="s">
        <v>199</v>
      </c>
      <c r="P150" s="65">
        <v>3</v>
      </c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72"/>
      <c r="AB150" s="184"/>
      <c r="AC150" s="190"/>
    </row>
    <row r="151" spans="1:29" s="50" customFormat="1" ht="9.6" customHeight="1" x14ac:dyDescent="0.25">
      <c r="A151" s="184"/>
      <c r="B151" s="184"/>
      <c r="C151" s="183"/>
      <c r="D151" s="184"/>
      <c r="E151" s="63"/>
      <c r="F151" s="74" t="s">
        <v>146</v>
      </c>
      <c r="G151" s="75">
        <f>H151+I151</f>
        <v>11.879999999999999</v>
      </c>
      <c r="H151" s="75">
        <f>SUM(H147:H150)</f>
        <v>11.879999999999999</v>
      </c>
      <c r="I151" s="75">
        <f>SUM(I147:I150)</f>
        <v>0</v>
      </c>
      <c r="J151" s="63"/>
      <c r="K151" s="74" t="s">
        <v>146</v>
      </c>
      <c r="L151" s="75">
        <f>M151+N151</f>
        <v>11.879999999999999</v>
      </c>
      <c r="M151" s="75">
        <f>SUM(M147:M150)</f>
        <v>11.879999999999999</v>
      </c>
      <c r="N151" s="75">
        <f>SUM(N147:N150)</f>
        <v>0</v>
      </c>
      <c r="O151" s="208" t="s">
        <v>201</v>
      </c>
      <c r="P151" s="188">
        <v>1.5</v>
      </c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72"/>
      <c r="AB151" s="184"/>
      <c r="AC151" s="190"/>
    </row>
    <row r="152" spans="1:29" s="50" customFormat="1" ht="9.6" customHeight="1" x14ac:dyDescent="0.25">
      <c r="A152" s="184"/>
      <c r="B152" s="185"/>
      <c r="C152" s="185"/>
      <c r="D152" s="184"/>
      <c r="E152" s="63"/>
      <c r="F152" s="83" t="s">
        <v>205</v>
      </c>
      <c r="G152" s="84">
        <f>H152+I152</f>
        <v>18</v>
      </c>
      <c r="H152" s="84">
        <v>18</v>
      </c>
      <c r="I152" s="59"/>
      <c r="J152" s="85"/>
      <c r="K152" s="85"/>
      <c r="L152" s="86"/>
      <c r="M152" s="86"/>
      <c r="N152" s="86"/>
      <c r="O152" s="210"/>
      <c r="P152" s="189"/>
      <c r="Q152" s="184"/>
      <c r="R152" s="184"/>
      <c r="S152" s="185"/>
      <c r="T152" s="185"/>
      <c r="U152" s="185"/>
      <c r="V152" s="185"/>
      <c r="W152" s="72"/>
      <c r="X152" s="72"/>
      <c r="Y152" s="72"/>
      <c r="Z152" s="72"/>
      <c r="AA152" s="72"/>
      <c r="AB152" s="72"/>
      <c r="AC152" s="190"/>
    </row>
    <row r="153" spans="1:29" s="50" customFormat="1" ht="9.6" customHeight="1" x14ac:dyDescent="0.25">
      <c r="A153" s="183">
        <v>24</v>
      </c>
      <c r="B153" s="183"/>
      <c r="C153" s="183" t="s">
        <v>186</v>
      </c>
      <c r="D153" s="183" t="s">
        <v>278</v>
      </c>
      <c r="E153" s="63" t="s">
        <v>194</v>
      </c>
      <c r="F153" s="63" t="s">
        <v>278</v>
      </c>
      <c r="G153" s="59">
        <v>1.94</v>
      </c>
      <c r="H153" s="59">
        <v>1.94</v>
      </c>
      <c r="I153" s="59">
        <v>0</v>
      </c>
      <c r="J153" s="63" t="s">
        <v>194</v>
      </c>
      <c r="K153" s="63" t="s">
        <v>278</v>
      </c>
      <c r="L153" s="59">
        <v>1.94</v>
      </c>
      <c r="M153" s="59">
        <v>1.94</v>
      </c>
      <c r="N153" s="59">
        <v>0</v>
      </c>
      <c r="O153" s="198" t="s">
        <v>190</v>
      </c>
      <c r="P153" s="199">
        <v>10</v>
      </c>
      <c r="Q153" s="183" t="s">
        <v>155</v>
      </c>
      <c r="R153" s="183" t="s">
        <v>156</v>
      </c>
      <c r="S153" s="183"/>
      <c r="T153" s="183" t="s">
        <v>279</v>
      </c>
      <c r="U153" s="183" t="s">
        <v>280</v>
      </c>
      <c r="V153" s="183" t="s">
        <v>193</v>
      </c>
      <c r="W153" s="183"/>
      <c r="X153" s="183"/>
      <c r="Y153" s="183"/>
      <c r="Z153" s="183"/>
      <c r="AA153" s="71"/>
      <c r="AB153" s="183"/>
      <c r="AC153" s="200"/>
    </row>
    <row r="154" spans="1:29" s="50" customFormat="1" ht="9.6" customHeight="1" x14ac:dyDescent="0.25">
      <c r="A154" s="184"/>
      <c r="B154" s="184"/>
      <c r="C154" s="184"/>
      <c r="D154" s="184"/>
      <c r="E154" s="63" t="s">
        <v>221</v>
      </c>
      <c r="F154" s="63" t="s">
        <v>278</v>
      </c>
      <c r="G154" s="59">
        <v>1.94</v>
      </c>
      <c r="H154" s="59">
        <v>1.94</v>
      </c>
      <c r="I154" s="59">
        <v>0</v>
      </c>
      <c r="J154" s="63" t="s">
        <v>221</v>
      </c>
      <c r="K154" s="63" t="s">
        <v>278</v>
      </c>
      <c r="L154" s="59">
        <v>1.94</v>
      </c>
      <c r="M154" s="59">
        <v>1.94</v>
      </c>
      <c r="N154" s="59">
        <v>0</v>
      </c>
      <c r="O154" s="198"/>
      <c r="P154" s="199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72"/>
      <c r="AB154" s="184"/>
      <c r="AC154" s="201"/>
    </row>
    <row r="155" spans="1:29" s="50" customFormat="1" ht="9.6" customHeight="1" x14ac:dyDescent="0.25">
      <c r="A155" s="184"/>
      <c r="B155" s="184"/>
      <c r="C155" s="183" t="s">
        <v>197</v>
      </c>
      <c r="D155" s="184"/>
      <c r="E155" s="63" t="s">
        <v>198</v>
      </c>
      <c r="F155" s="63" t="s">
        <v>278</v>
      </c>
      <c r="G155" s="59">
        <v>2.12</v>
      </c>
      <c r="H155" s="59">
        <v>2.12</v>
      </c>
      <c r="I155" s="59">
        <v>0</v>
      </c>
      <c r="J155" s="63" t="s">
        <v>198</v>
      </c>
      <c r="K155" s="63" t="s">
        <v>278</v>
      </c>
      <c r="L155" s="59">
        <v>2.12</v>
      </c>
      <c r="M155" s="59">
        <v>2.12</v>
      </c>
      <c r="N155" s="59">
        <v>0</v>
      </c>
      <c r="O155" s="198"/>
      <c r="P155" s="199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72"/>
      <c r="AB155" s="184"/>
      <c r="AC155" s="201"/>
    </row>
    <row r="156" spans="1:29" s="50" customFormat="1" ht="9.6" customHeight="1" x14ac:dyDescent="0.25">
      <c r="A156" s="184"/>
      <c r="B156" s="184"/>
      <c r="C156" s="184"/>
      <c r="D156" s="184"/>
      <c r="E156" s="63" t="s">
        <v>208</v>
      </c>
      <c r="F156" s="63" t="s">
        <v>278</v>
      </c>
      <c r="G156" s="59">
        <v>2.12</v>
      </c>
      <c r="H156" s="59">
        <v>2.12</v>
      </c>
      <c r="I156" s="59">
        <v>0</v>
      </c>
      <c r="J156" s="63" t="s">
        <v>208</v>
      </c>
      <c r="K156" s="63" t="s">
        <v>278</v>
      </c>
      <c r="L156" s="59">
        <v>2.12</v>
      </c>
      <c r="M156" s="59">
        <v>2.12</v>
      </c>
      <c r="N156" s="59">
        <v>0</v>
      </c>
      <c r="O156" s="62" t="s">
        <v>199</v>
      </c>
      <c r="P156" s="65">
        <v>6</v>
      </c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72"/>
      <c r="AB156" s="184"/>
      <c r="AC156" s="201"/>
    </row>
    <row r="157" spans="1:29" s="50" customFormat="1" ht="9.6" customHeight="1" x14ac:dyDescent="0.25">
      <c r="A157" s="184"/>
      <c r="B157" s="184"/>
      <c r="C157" s="184"/>
      <c r="D157" s="184"/>
      <c r="E157" s="63" t="s">
        <v>229</v>
      </c>
      <c r="F157" s="63" t="s">
        <v>278</v>
      </c>
      <c r="G157" s="59">
        <v>2.06</v>
      </c>
      <c r="H157" s="59">
        <v>2.06</v>
      </c>
      <c r="I157" s="59">
        <v>0</v>
      </c>
      <c r="J157" s="63" t="s">
        <v>229</v>
      </c>
      <c r="K157" s="63" t="s">
        <v>278</v>
      </c>
      <c r="L157" s="59">
        <v>2.06</v>
      </c>
      <c r="M157" s="59">
        <v>2.06</v>
      </c>
      <c r="N157" s="59">
        <v>0</v>
      </c>
      <c r="O157" s="198" t="s">
        <v>201</v>
      </c>
      <c r="P157" s="199">
        <v>3</v>
      </c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72"/>
      <c r="AB157" s="184"/>
      <c r="AC157" s="201"/>
    </row>
    <row r="158" spans="1:29" s="50" customFormat="1" ht="9.6" customHeight="1" x14ac:dyDescent="0.25">
      <c r="A158" s="184"/>
      <c r="B158" s="184"/>
      <c r="C158" s="184"/>
      <c r="D158" s="184"/>
      <c r="E158" s="63" t="s">
        <v>230</v>
      </c>
      <c r="F158" s="63" t="s">
        <v>278</v>
      </c>
      <c r="G158" s="59">
        <v>2.06</v>
      </c>
      <c r="H158" s="59">
        <v>2.06</v>
      </c>
      <c r="I158" s="59">
        <v>0</v>
      </c>
      <c r="J158" s="63" t="s">
        <v>230</v>
      </c>
      <c r="K158" s="63" t="s">
        <v>278</v>
      </c>
      <c r="L158" s="59">
        <v>2.06</v>
      </c>
      <c r="M158" s="59">
        <v>2.06</v>
      </c>
      <c r="N158" s="59">
        <v>0</v>
      </c>
      <c r="O158" s="198"/>
      <c r="P158" s="199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72"/>
      <c r="AB158" s="184"/>
      <c r="AC158" s="201"/>
    </row>
    <row r="159" spans="1:29" s="50" customFormat="1" ht="9.6" customHeight="1" x14ac:dyDescent="0.25">
      <c r="A159" s="184"/>
      <c r="B159" s="184"/>
      <c r="C159" s="184"/>
      <c r="D159" s="184"/>
      <c r="E159" s="63" t="s">
        <v>200</v>
      </c>
      <c r="F159" s="63" t="s">
        <v>278</v>
      </c>
      <c r="G159" s="59">
        <v>2.06</v>
      </c>
      <c r="H159" s="59">
        <v>2.06</v>
      </c>
      <c r="I159" s="59">
        <v>0</v>
      </c>
      <c r="J159" s="63" t="s">
        <v>200</v>
      </c>
      <c r="K159" s="63" t="s">
        <v>278</v>
      </c>
      <c r="L159" s="59">
        <v>2.06</v>
      </c>
      <c r="M159" s="59">
        <v>2.06</v>
      </c>
      <c r="N159" s="59">
        <v>0</v>
      </c>
      <c r="O159" s="198"/>
      <c r="P159" s="199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72"/>
      <c r="AB159" s="184"/>
      <c r="AC159" s="201"/>
    </row>
    <row r="160" spans="1:29" s="50" customFormat="1" ht="9.6" customHeight="1" x14ac:dyDescent="0.25">
      <c r="A160" s="184"/>
      <c r="B160" s="184"/>
      <c r="C160" s="184"/>
      <c r="D160" s="184"/>
      <c r="E160" s="63" t="s">
        <v>231</v>
      </c>
      <c r="F160" s="63" t="s">
        <v>278</v>
      </c>
      <c r="G160" s="59">
        <v>0.97</v>
      </c>
      <c r="H160" s="59">
        <v>0.97</v>
      </c>
      <c r="I160" s="59">
        <v>0</v>
      </c>
      <c r="J160" s="63" t="s">
        <v>231</v>
      </c>
      <c r="K160" s="63" t="s">
        <v>278</v>
      </c>
      <c r="L160" s="59">
        <v>0.97</v>
      </c>
      <c r="M160" s="59">
        <v>0.97</v>
      </c>
      <c r="N160" s="59">
        <v>0</v>
      </c>
      <c r="O160" s="198" t="s">
        <v>281</v>
      </c>
      <c r="P160" s="199">
        <v>1</v>
      </c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72"/>
      <c r="AB160" s="184"/>
      <c r="AC160" s="201"/>
    </row>
    <row r="161" spans="1:29" s="50" customFormat="1" ht="9.6" customHeight="1" x14ac:dyDescent="0.25">
      <c r="A161" s="184"/>
      <c r="B161" s="184"/>
      <c r="C161" s="184"/>
      <c r="D161" s="184"/>
      <c r="E161" s="63" t="s">
        <v>222</v>
      </c>
      <c r="F161" s="63" t="s">
        <v>278</v>
      </c>
      <c r="G161" s="59">
        <v>1.94</v>
      </c>
      <c r="H161" s="59">
        <v>1.94</v>
      </c>
      <c r="I161" s="59">
        <v>0</v>
      </c>
      <c r="J161" s="63" t="s">
        <v>222</v>
      </c>
      <c r="K161" s="63" t="s">
        <v>278</v>
      </c>
      <c r="L161" s="59">
        <v>1.94</v>
      </c>
      <c r="M161" s="59">
        <v>1.94</v>
      </c>
      <c r="N161" s="59">
        <v>0</v>
      </c>
      <c r="O161" s="198"/>
      <c r="P161" s="199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72"/>
      <c r="AB161" s="184"/>
      <c r="AC161" s="201"/>
    </row>
    <row r="162" spans="1:29" s="50" customFormat="1" ht="9.6" customHeight="1" x14ac:dyDescent="0.25">
      <c r="A162" s="184"/>
      <c r="B162" s="184"/>
      <c r="C162" s="184"/>
      <c r="D162" s="184"/>
      <c r="E162" s="63" t="s">
        <v>232</v>
      </c>
      <c r="F162" s="63" t="s">
        <v>278</v>
      </c>
      <c r="G162" s="59">
        <v>0.91</v>
      </c>
      <c r="H162" s="59">
        <v>0.91</v>
      </c>
      <c r="I162" s="59">
        <v>0</v>
      </c>
      <c r="J162" s="63" t="s">
        <v>232</v>
      </c>
      <c r="K162" s="63" t="s">
        <v>278</v>
      </c>
      <c r="L162" s="59">
        <v>0.91</v>
      </c>
      <c r="M162" s="59">
        <v>0.91</v>
      </c>
      <c r="N162" s="59">
        <v>0</v>
      </c>
      <c r="O162" s="198"/>
      <c r="P162" s="199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72"/>
      <c r="AB162" s="184"/>
      <c r="AC162" s="201"/>
    </row>
    <row r="163" spans="1:29" s="50" customFormat="1" ht="9.6" customHeight="1" x14ac:dyDescent="0.25">
      <c r="A163" s="184"/>
      <c r="B163" s="184"/>
      <c r="C163" s="184"/>
      <c r="D163" s="184"/>
      <c r="E163" s="63" t="s">
        <v>233</v>
      </c>
      <c r="F163" s="63" t="s">
        <v>278</v>
      </c>
      <c r="G163" s="59">
        <v>0.91</v>
      </c>
      <c r="H163" s="59">
        <v>0.91</v>
      </c>
      <c r="I163" s="59">
        <v>0</v>
      </c>
      <c r="J163" s="63" t="s">
        <v>233</v>
      </c>
      <c r="K163" s="63" t="s">
        <v>278</v>
      </c>
      <c r="L163" s="59">
        <v>0.91</v>
      </c>
      <c r="M163" s="59">
        <v>0.91</v>
      </c>
      <c r="N163" s="59">
        <v>0</v>
      </c>
      <c r="O163" s="198"/>
      <c r="P163" s="199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72"/>
      <c r="AB163" s="184"/>
      <c r="AC163" s="201"/>
    </row>
    <row r="164" spans="1:29" s="50" customFormat="1" ht="9.6" customHeight="1" x14ac:dyDescent="0.25">
      <c r="A164" s="184"/>
      <c r="B164" s="184"/>
      <c r="C164" s="185"/>
      <c r="D164" s="184"/>
      <c r="E164" s="63" t="s">
        <v>202</v>
      </c>
      <c r="F164" s="63" t="s">
        <v>278</v>
      </c>
      <c r="G164" s="59">
        <v>0.97</v>
      </c>
      <c r="H164" s="59">
        <v>0.97</v>
      </c>
      <c r="I164" s="59">
        <v>0</v>
      </c>
      <c r="J164" s="63" t="s">
        <v>202</v>
      </c>
      <c r="K164" s="63" t="s">
        <v>278</v>
      </c>
      <c r="L164" s="59">
        <v>0.97</v>
      </c>
      <c r="M164" s="59">
        <v>0.97</v>
      </c>
      <c r="N164" s="59">
        <v>0</v>
      </c>
      <c r="O164" s="198"/>
      <c r="P164" s="199"/>
      <c r="Q164" s="184"/>
      <c r="R164" s="184"/>
      <c r="S164" s="184"/>
      <c r="T164" s="184"/>
      <c r="U164" s="184"/>
      <c r="V164" s="184"/>
      <c r="W164" s="72"/>
      <c r="X164" s="72"/>
      <c r="Y164" s="72"/>
      <c r="Z164" s="72"/>
      <c r="AA164" s="72"/>
      <c r="AB164" s="72"/>
      <c r="AC164" s="201"/>
    </row>
    <row r="165" spans="1:29" s="50" customFormat="1" ht="9.6" customHeight="1" x14ac:dyDescent="0.25">
      <c r="A165" s="184"/>
      <c r="B165" s="184"/>
      <c r="C165" s="183"/>
      <c r="D165" s="184"/>
      <c r="E165" s="63"/>
      <c r="F165" s="74" t="s">
        <v>146</v>
      </c>
      <c r="G165" s="75">
        <f>H165+I165</f>
        <v>20.000000000000004</v>
      </c>
      <c r="H165" s="75">
        <f>SUM(H153:H164)</f>
        <v>20.000000000000004</v>
      </c>
      <c r="I165" s="75">
        <f>SUM(I153:I164)</f>
        <v>0</v>
      </c>
      <c r="J165" s="63"/>
      <c r="K165" s="74" t="s">
        <v>146</v>
      </c>
      <c r="L165" s="75">
        <f>M165+N165</f>
        <v>20.000000000000004</v>
      </c>
      <c r="M165" s="75">
        <f>SUM(M153:M164)</f>
        <v>20.000000000000004</v>
      </c>
      <c r="N165" s="75">
        <f>SUM(N153:N163)</f>
        <v>0</v>
      </c>
      <c r="O165" s="183"/>
      <c r="P165" s="188"/>
      <c r="Q165" s="184"/>
      <c r="R165" s="184"/>
      <c r="S165" s="184"/>
      <c r="T165" s="184"/>
      <c r="U165" s="184"/>
      <c r="V165" s="184"/>
      <c r="W165" s="72"/>
      <c r="X165" s="72"/>
      <c r="Y165" s="72"/>
      <c r="Z165" s="72"/>
      <c r="AA165" s="72"/>
      <c r="AB165" s="72"/>
      <c r="AC165" s="201"/>
    </row>
    <row r="166" spans="1:29" s="50" customFormat="1" ht="9.6" customHeight="1" x14ac:dyDescent="0.25">
      <c r="A166" s="184"/>
      <c r="B166" s="185"/>
      <c r="C166" s="185"/>
      <c r="D166" s="184"/>
      <c r="E166" s="63"/>
      <c r="F166" s="83" t="s">
        <v>205</v>
      </c>
      <c r="G166" s="84">
        <f>H166+I166</f>
        <v>18</v>
      </c>
      <c r="H166" s="84">
        <v>18</v>
      </c>
      <c r="I166" s="59"/>
      <c r="J166" s="85"/>
      <c r="K166" s="85"/>
      <c r="L166" s="86"/>
      <c r="M166" s="86"/>
      <c r="N166" s="86"/>
      <c r="O166" s="185"/>
      <c r="P166" s="189"/>
      <c r="Q166" s="184"/>
      <c r="R166" s="184"/>
      <c r="S166" s="185"/>
      <c r="T166" s="185"/>
      <c r="U166" s="185"/>
      <c r="V166" s="185"/>
      <c r="W166" s="72"/>
      <c r="X166" s="72"/>
      <c r="Y166" s="72"/>
      <c r="Z166" s="72"/>
      <c r="AA166" s="72"/>
      <c r="AB166" s="72"/>
      <c r="AC166" s="207"/>
    </row>
    <row r="167" spans="1:29" s="50" customFormat="1" ht="9.6" customHeight="1" x14ac:dyDescent="0.25">
      <c r="A167" s="183">
        <v>25</v>
      </c>
      <c r="B167" s="183"/>
      <c r="C167" s="183" t="s">
        <v>186</v>
      </c>
      <c r="D167" s="183" t="s">
        <v>278</v>
      </c>
      <c r="E167" s="63" t="s">
        <v>220</v>
      </c>
      <c r="F167" s="63" t="s">
        <v>278</v>
      </c>
      <c r="G167" s="59">
        <v>2</v>
      </c>
      <c r="H167" s="59">
        <v>2</v>
      </c>
      <c r="I167" s="59">
        <v>0</v>
      </c>
      <c r="J167" s="63" t="s">
        <v>220</v>
      </c>
      <c r="K167" s="63" t="s">
        <v>278</v>
      </c>
      <c r="L167" s="59">
        <v>2</v>
      </c>
      <c r="M167" s="59">
        <v>2</v>
      </c>
      <c r="N167" s="59">
        <v>0</v>
      </c>
      <c r="O167" s="198" t="s">
        <v>190</v>
      </c>
      <c r="P167" s="199">
        <v>16.600000000000001</v>
      </c>
      <c r="Q167" s="215" t="s">
        <v>263</v>
      </c>
      <c r="R167" s="183"/>
      <c r="S167" s="183"/>
      <c r="T167" s="81"/>
      <c r="U167" s="91"/>
      <c r="V167" s="183"/>
      <c r="W167" s="183"/>
      <c r="X167" s="183" t="s">
        <v>264</v>
      </c>
      <c r="Y167" s="183"/>
      <c r="Z167" s="183"/>
      <c r="AA167" s="71"/>
      <c r="AB167" s="183"/>
      <c r="AC167" s="190"/>
    </row>
    <row r="168" spans="1:29" s="50" customFormat="1" ht="9.6" customHeight="1" x14ac:dyDescent="0.25">
      <c r="A168" s="184"/>
      <c r="B168" s="184"/>
      <c r="C168" s="184"/>
      <c r="D168" s="184"/>
      <c r="E168" s="63" t="s">
        <v>188</v>
      </c>
      <c r="F168" s="63" t="s">
        <v>278</v>
      </c>
      <c r="G168" s="59">
        <v>2</v>
      </c>
      <c r="H168" s="59">
        <v>2</v>
      </c>
      <c r="I168" s="59">
        <v>0</v>
      </c>
      <c r="J168" s="63" t="s">
        <v>188</v>
      </c>
      <c r="K168" s="63" t="s">
        <v>278</v>
      </c>
      <c r="L168" s="59">
        <v>2</v>
      </c>
      <c r="M168" s="59">
        <v>2</v>
      </c>
      <c r="N168" s="59">
        <v>0</v>
      </c>
      <c r="O168" s="198"/>
      <c r="P168" s="199"/>
      <c r="Q168" s="216"/>
      <c r="R168" s="184"/>
      <c r="S168" s="184"/>
      <c r="T168" s="82"/>
      <c r="U168" s="92"/>
      <c r="V168" s="184"/>
      <c r="W168" s="184"/>
      <c r="X168" s="184"/>
      <c r="Y168" s="184"/>
      <c r="Z168" s="184"/>
      <c r="AA168" s="72"/>
      <c r="AB168" s="184"/>
      <c r="AC168" s="190"/>
    </row>
    <row r="169" spans="1:29" s="50" customFormat="1" ht="9.6" customHeight="1" x14ac:dyDescent="0.25">
      <c r="A169" s="184"/>
      <c r="B169" s="184"/>
      <c r="C169" s="183" t="s">
        <v>197</v>
      </c>
      <c r="D169" s="184"/>
      <c r="E169" s="63" t="s">
        <v>210</v>
      </c>
      <c r="F169" s="63" t="s">
        <v>278</v>
      </c>
      <c r="G169" s="59">
        <v>1.82</v>
      </c>
      <c r="H169" s="59">
        <v>1.82</v>
      </c>
      <c r="I169" s="59">
        <v>0</v>
      </c>
      <c r="J169" s="63" t="s">
        <v>210</v>
      </c>
      <c r="K169" s="63" t="s">
        <v>278</v>
      </c>
      <c r="L169" s="59">
        <v>1.82</v>
      </c>
      <c r="M169" s="59">
        <v>1.82</v>
      </c>
      <c r="N169" s="59">
        <v>0</v>
      </c>
      <c r="O169" s="198"/>
      <c r="P169" s="199"/>
      <c r="Q169" s="216"/>
      <c r="R169" s="184"/>
      <c r="S169" s="184"/>
      <c r="T169" s="82"/>
      <c r="U169" s="92"/>
      <c r="V169" s="184"/>
      <c r="W169" s="184"/>
      <c r="X169" s="184"/>
      <c r="Y169" s="184"/>
      <c r="Z169" s="184"/>
      <c r="AA169" s="72"/>
      <c r="AB169" s="184"/>
      <c r="AC169" s="190"/>
    </row>
    <row r="170" spans="1:29" s="50" customFormat="1" ht="9.6" customHeight="1" x14ac:dyDescent="0.25">
      <c r="A170" s="184"/>
      <c r="B170" s="184"/>
      <c r="C170" s="184"/>
      <c r="D170" s="184"/>
      <c r="E170" s="50" t="s">
        <v>265</v>
      </c>
      <c r="F170" s="63" t="s">
        <v>278</v>
      </c>
      <c r="G170" s="51">
        <v>2.12</v>
      </c>
      <c r="H170" s="51">
        <v>2.12</v>
      </c>
      <c r="I170" s="51">
        <v>0</v>
      </c>
      <c r="J170" s="50" t="s">
        <v>265</v>
      </c>
      <c r="K170" s="63" t="s">
        <v>278</v>
      </c>
      <c r="L170" s="51">
        <v>2.12</v>
      </c>
      <c r="M170" s="51">
        <v>2.12</v>
      </c>
      <c r="N170" s="51">
        <v>0</v>
      </c>
      <c r="O170" s="62" t="s">
        <v>199</v>
      </c>
      <c r="P170" s="65">
        <v>6</v>
      </c>
      <c r="Q170" s="216"/>
      <c r="R170" s="184"/>
      <c r="S170" s="184"/>
      <c r="T170" s="82"/>
      <c r="U170" s="92"/>
      <c r="V170" s="184"/>
      <c r="W170" s="184"/>
      <c r="X170" s="184"/>
      <c r="Y170" s="184"/>
      <c r="Z170" s="184"/>
      <c r="AA170" s="72"/>
      <c r="AB170" s="184"/>
      <c r="AC170" s="190"/>
    </row>
    <row r="171" spans="1:29" s="50" customFormat="1" ht="9.6" customHeight="1" x14ac:dyDescent="0.25">
      <c r="A171" s="184"/>
      <c r="B171" s="184"/>
      <c r="C171" s="184"/>
      <c r="D171" s="184"/>
      <c r="E171" s="63" t="s">
        <v>251</v>
      </c>
      <c r="F171" s="63" t="s">
        <v>278</v>
      </c>
      <c r="G171" s="59">
        <v>0.94</v>
      </c>
      <c r="H171" s="59">
        <v>0.94</v>
      </c>
      <c r="I171" s="59">
        <v>0</v>
      </c>
      <c r="J171" s="63" t="s">
        <v>251</v>
      </c>
      <c r="K171" s="63" t="s">
        <v>278</v>
      </c>
      <c r="L171" s="59">
        <v>0.94</v>
      </c>
      <c r="M171" s="59">
        <v>0.94</v>
      </c>
      <c r="N171" s="59">
        <v>0</v>
      </c>
      <c r="O171" s="198" t="s">
        <v>201</v>
      </c>
      <c r="P171" s="199">
        <v>3</v>
      </c>
      <c r="Q171" s="216"/>
      <c r="R171" s="184"/>
      <c r="S171" s="184"/>
      <c r="T171" s="82"/>
      <c r="U171" s="92"/>
      <c r="V171" s="184"/>
      <c r="W171" s="184"/>
      <c r="X171" s="184"/>
      <c r="Y171" s="184"/>
      <c r="Z171" s="184"/>
      <c r="AA171" s="72"/>
      <c r="AB171" s="184"/>
      <c r="AC171" s="190"/>
    </row>
    <row r="172" spans="1:29" s="50" customFormat="1" ht="9.6" customHeight="1" x14ac:dyDescent="0.25">
      <c r="A172" s="184"/>
      <c r="B172" s="184"/>
      <c r="C172" s="184"/>
      <c r="D172" s="184"/>
      <c r="E172" s="63" t="s">
        <v>203</v>
      </c>
      <c r="F172" s="63" t="s">
        <v>278</v>
      </c>
      <c r="G172" s="59">
        <v>1.82</v>
      </c>
      <c r="H172" s="59">
        <v>1.82</v>
      </c>
      <c r="I172" s="59">
        <v>0</v>
      </c>
      <c r="J172" s="63" t="s">
        <v>203</v>
      </c>
      <c r="K172" s="63" t="s">
        <v>278</v>
      </c>
      <c r="L172" s="59">
        <v>1.82</v>
      </c>
      <c r="M172" s="59">
        <v>1.82</v>
      </c>
      <c r="N172" s="59">
        <v>0</v>
      </c>
      <c r="O172" s="198"/>
      <c r="P172" s="199"/>
      <c r="Q172" s="216"/>
      <c r="R172" s="184"/>
      <c r="S172" s="184"/>
      <c r="T172" s="82"/>
      <c r="U172" s="92"/>
      <c r="V172" s="184"/>
      <c r="W172" s="184"/>
      <c r="X172" s="184"/>
      <c r="Y172" s="184"/>
      <c r="Z172" s="184"/>
      <c r="AA172" s="72"/>
      <c r="AB172" s="184"/>
      <c r="AC172" s="190"/>
    </row>
    <row r="173" spans="1:29" s="50" customFormat="1" ht="9.6" customHeight="1" x14ac:dyDescent="0.25">
      <c r="A173" s="184"/>
      <c r="B173" s="184"/>
      <c r="C173" s="183" t="s">
        <v>213</v>
      </c>
      <c r="D173" s="184"/>
      <c r="E173" s="63" t="s">
        <v>214</v>
      </c>
      <c r="F173" s="63" t="s">
        <v>278</v>
      </c>
      <c r="G173" s="59">
        <v>1</v>
      </c>
      <c r="H173" s="59">
        <v>1</v>
      </c>
      <c r="I173" s="59">
        <v>0</v>
      </c>
      <c r="J173" s="63" t="s">
        <v>214</v>
      </c>
      <c r="K173" s="63" t="s">
        <v>278</v>
      </c>
      <c r="L173" s="59">
        <v>1</v>
      </c>
      <c r="M173" s="59">
        <v>1</v>
      </c>
      <c r="N173" s="59">
        <v>0</v>
      </c>
      <c r="O173" s="198"/>
      <c r="P173" s="199"/>
      <c r="Q173" s="216"/>
      <c r="R173" s="184"/>
      <c r="S173" s="184"/>
      <c r="T173" s="82"/>
      <c r="U173" s="92"/>
      <c r="V173" s="184"/>
      <c r="W173" s="184"/>
      <c r="X173" s="184"/>
      <c r="Y173" s="184"/>
      <c r="Z173" s="184"/>
      <c r="AA173" s="72"/>
      <c r="AB173" s="184"/>
      <c r="AC173" s="190"/>
    </row>
    <row r="174" spans="1:29" s="50" customFormat="1" ht="9.6" customHeight="1" x14ac:dyDescent="0.25">
      <c r="A174" s="184"/>
      <c r="B174" s="184"/>
      <c r="C174" s="184"/>
      <c r="D174" s="184"/>
      <c r="E174" s="63" t="s">
        <v>255</v>
      </c>
      <c r="F174" s="63" t="s">
        <v>278</v>
      </c>
      <c r="G174" s="59">
        <v>0.94</v>
      </c>
      <c r="H174" s="59">
        <v>0.94</v>
      </c>
      <c r="I174" s="59">
        <v>0</v>
      </c>
      <c r="J174" s="63" t="s">
        <v>255</v>
      </c>
      <c r="K174" s="63" t="s">
        <v>278</v>
      </c>
      <c r="L174" s="59">
        <v>0.94</v>
      </c>
      <c r="M174" s="59">
        <v>0.94</v>
      </c>
      <c r="N174" s="59">
        <v>0</v>
      </c>
      <c r="O174" s="183"/>
      <c r="P174" s="188"/>
      <c r="Q174" s="216"/>
      <c r="R174" s="184"/>
      <c r="S174" s="184"/>
      <c r="T174" s="82"/>
      <c r="U174" s="92"/>
      <c r="V174" s="184"/>
      <c r="W174" s="184"/>
      <c r="X174" s="184"/>
      <c r="Y174" s="184"/>
      <c r="Z174" s="184"/>
      <c r="AA174" s="72"/>
      <c r="AB174" s="184"/>
      <c r="AC174" s="190"/>
    </row>
    <row r="175" spans="1:29" s="50" customFormat="1" ht="9.6" customHeight="1" x14ac:dyDescent="0.25">
      <c r="A175" s="184"/>
      <c r="B175" s="184"/>
      <c r="C175" s="185"/>
      <c r="D175" s="184"/>
      <c r="E175" s="63" t="s">
        <v>256</v>
      </c>
      <c r="F175" s="63" t="s">
        <v>278</v>
      </c>
      <c r="G175" s="59">
        <v>1.76</v>
      </c>
      <c r="H175" s="59">
        <v>1.76</v>
      </c>
      <c r="I175" s="59">
        <v>0</v>
      </c>
      <c r="J175" s="63" t="s">
        <v>256</v>
      </c>
      <c r="K175" s="63" t="s">
        <v>278</v>
      </c>
      <c r="L175" s="59">
        <v>1.76</v>
      </c>
      <c r="M175" s="59">
        <v>1.76</v>
      </c>
      <c r="N175" s="59">
        <v>0</v>
      </c>
      <c r="O175" s="184"/>
      <c r="P175" s="203"/>
      <c r="Q175" s="216"/>
      <c r="R175" s="184"/>
      <c r="S175" s="184"/>
      <c r="T175" s="82"/>
      <c r="U175" s="92"/>
      <c r="V175" s="184"/>
      <c r="W175" s="184"/>
      <c r="X175" s="184"/>
      <c r="Y175" s="184"/>
      <c r="Z175" s="184"/>
      <c r="AA175" s="72"/>
      <c r="AB175" s="184"/>
      <c r="AC175" s="190"/>
    </row>
    <row r="176" spans="1:29" s="50" customFormat="1" ht="9.6" customHeight="1" x14ac:dyDescent="0.25">
      <c r="A176" s="184"/>
      <c r="B176" s="184"/>
      <c r="C176" s="183"/>
      <c r="D176" s="184"/>
      <c r="E176" s="63"/>
      <c r="F176" s="74" t="s">
        <v>146</v>
      </c>
      <c r="G176" s="75">
        <f>H176+I176</f>
        <v>14.4</v>
      </c>
      <c r="H176" s="75">
        <f>SUM(H167:H175)</f>
        <v>14.4</v>
      </c>
      <c r="I176" s="75">
        <f>SUM(I167:I175)</f>
        <v>0</v>
      </c>
      <c r="J176" s="63"/>
      <c r="K176" s="74" t="s">
        <v>146</v>
      </c>
      <c r="L176" s="75">
        <f>M176+N176</f>
        <v>14.4</v>
      </c>
      <c r="M176" s="75">
        <f>SUM(M167:M175)</f>
        <v>14.4</v>
      </c>
      <c r="N176" s="75">
        <f>SUM(N167:N175)</f>
        <v>0</v>
      </c>
      <c r="O176" s="184"/>
      <c r="P176" s="203"/>
      <c r="Q176" s="216"/>
      <c r="R176" s="184"/>
      <c r="S176" s="184"/>
      <c r="T176" s="82"/>
      <c r="U176" s="92"/>
      <c r="V176" s="184"/>
      <c r="W176" s="72"/>
      <c r="X176" s="72"/>
      <c r="Y176" s="72"/>
      <c r="Z176" s="72"/>
      <c r="AA176" s="72"/>
      <c r="AB176" s="72"/>
      <c r="AC176" s="190"/>
    </row>
    <row r="177" spans="1:29" s="50" customFormat="1" ht="9.6" customHeight="1" x14ac:dyDescent="0.25">
      <c r="A177" s="184"/>
      <c r="B177" s="185"/>
      <c r="C177" s="185"/>
      <c r="D177" s="184"/>
      <c r="E177" s="63"/>
      <c r="F177" s="83" t="s">
        <v>205</v>
      </c>
      <c r="G177" s="84">
        <f>H177+I177</f>
        <v>18</v>
      </c>
      <c r="H177" s="84">
        <v>18</v>
      </c>
      <c r="I177" s="59"/>
      <c r="J177" s="85"/>
      <c r="K177" s="85"/>
      <c r="L177" s="86"/>
      <c r="M177" s="86"/>
      <c r="N177" s="86"/>
      <c r="O177" s="185"/>
      <c r="P177" s="189"/>
      <c r="Q177" s="216"/>
      <c r="R177" s="184"/>
      <c r="S177" s="185"/>
      <c r="T177" s="82"/>
      <c r="U177" s="92"/>
      <c r="V177" s="185"/>
      <c r="W177" s="72"/>
      <c r="X177" s="72"/>
      <c r="Y177" s="72"/>
      <c r="Z177" s="72"/>
      <c r="AA177" s="72"/>
      <c r="AB177" s="72"/>
      <c r="AC177" s="190"/>
    </row>
    <row r="178" spans="1:29" s="50" customFormat="1" ht="9.6" customHeight="1" x14ac:dyDescent="0.25">
      <c r="A178" s="219">
        <v>26</v>
      </c>
      <c r="B178" s="182"/>
      <c r="C178" s="183" t="s">
        <v>197</v>
      </c>
      <c r="D178" s="195" t="s">
        <v>282</v>
      </c>
      <c r="E178" s="63" t="s">
        <v>198</v>
      </c>
      <c r="F178" s="63" t="s">
        <v>282</v>
      </c>
      <c r="G178" s="59">
        <v>2.12</v>
      </c>
      <c r="H178" s="59">
        <v>2.12</v>
      </c>
      <c r="I178" s="59">
        <v>0</v>
      </c>
      <c r="J178" s="63" t="s">
        <v>198</v>
      </c>
      <c r="K178" s="63" t="s">
        <v>282</v>
      </c>
      <c r="L178" s="59">
        <v>2.12</v>
      </c>
      <c r="M178" s="59">
        <v>2.12</v>
      </c>
      <c r="N178" s="59">
        <v>0</v>
      </c>
      <c r="O178" s="198" t="s">
        <v>190</v>
      </c>
      <c r="P178" s="199">
        <v>10.39</v>
      </c>
      <c r="Q178" s="182" t="s">
        <v>155</v>
      </c>
      <c r="R178" s="195" t="s">
        <v>156</v>
      </c>
      <c r="S178" s="182"/>
      <c r="T178" s="183" t="s">
        <v>283</v>
      </c>
      <c r="U178" s="194" t="s">
        <v>284</v>
      </c>
      <c r="V178" s="219" t="s">
        <v>193</v>
      </c>
      <c r="W178" s="183"/>
      <c r="X178" s="183"/>
      <c r="Y178" s="183"/>
      <c r="Z178" s="183"/>
      <c r="AA178" s="71"/>
      <c r="AB178" s="194"/>
      <c r="AC178" s="200"/>
    </row>
    <row r="179" spans="1:29" s="50" customFormat="1" ht="9.6" customHeight="1" x14ac:dyDescent="0.25">
      <c r="A179" s="220"/>
      <c r="B179" s="182"/>
      <c r="C179" s="184"/>
      <c r="D179" s="218"/>
      <c r="E179" s="63" t="s">
        <v>208</v>
      </c>
      <c r="F179" s="63" t="s">
        <v>282</v>
      </c>
      <c r="G179" s="59">
        <v>2.12</v>
      </c>
      <c r="H179" s="59">
        <v>2.12</v>
      </c>
      <c r="I179" s="59">
        <v>0</v>
      </c>
      <c r="J179" s="63" t="s">
        <v>208</v>
      </c>
      <c r="K179" s="63" t="s">
        <v>282</v>
      </c>
      <c r="L179" s="59">
        <v>2.12</v>
      </c>
      <c r="M179" s="59">
        <v>2.12</v>
      </c>
      <c r="N179" s="59">
        <v>0</v>
      </c>
      <c r="O179" s="198"/>
      <c r="P179" s="199"/>
      <c r="Q179" s="182"/>
      <c r="R179" s="218"/>
      <c r="S179" s="182"/>
      <c r="T179" s="184"/>
      <c r="U179" s="217"/>
      <c r="V179" s="220"/>
      <c r="W179" s="184"/>
      <c r="X179" s="184"/>
      <c r="Y179" s="184"/>
      <c r="Z179" s="184"/>
      <c r="AA179" s="72"/>
      <c r="AB179" s="217"/>
      <c r="AC179" s="201"/>
    </row>
    <row r="180" spans="1:29" s="50" customFormat="1" ht="9.6" customHeight="1" x14ac:dyDescent="0.25">
      <c r="A180" s="220"/>
      <c r="B180" s="182"/>
      <c r="C180" s="184"/>
      <c r="D180" s="218"/>
      <c r="E180" s="63" t="s">
        <v>229</v>
      </c>
      <c r="F180" s="63" t="s">
        <v>282</v>
      </c>
      <c r="G180" s="59">
        <v>1.03</v>
      </c>
      <c r="H180" s="59">
        <v>1.03</v>
      </c>
      <c r="I180" s="59">
        <v>0</v>
      </c>
      <c r="J180" s="63" t="s">
        <v>229</v>
      </c>
      <c r="K180" s="63" t="s">
        <v>282</v>
      </c>
      <c r="L180" s="59">
        <v>1.03</v>
      </c>
      <c r="M180" s="59">
        <v>1.03</v>
      </c>
      <c r="N180" s="59">
        <v>0</v>
      </c>
      <c r="O180" s="198"/>
      <c r="P180" s="199"/>
      <c r="Q180" s="182"/>
      <c r="R180" s="218"/>
      <c r="S180" s="182"/>
      <c r="T180" s="184"/>
      <c r="U180" s="217"/>
      <c r="V180" s="220"/>
      <c r="W180" s="184"/>
      <c r="X180" s="184"/>
      <c r="Y180" s="184"/>
      <c r="Z180" s="184"/>
      <c r="AA180" s="72"/>
      <c r="AB180" s="217"/>
      <c r="AC180" s="201"/>
    </row>
    <row r="181" spans="1:29" s="50" customFormat="1" ht="9.6" customHeight="1" x14ac:dyDescent="0.25">
      <c r="A181" s="220"/>
      <c r="B181" s="182"/>
      <c r="C181" s="184"/>
      <c r="D181" s="218"/>
      <c r="E181" s="63" t="s">
        <v>230</v>
      </c>
      <c r="F181" s="63" t="s">
        <v>282</v>
      </c>
      <c r="G181" s="59">
        <v>1.03</v>
      </c>
      <c r="H181" s="59">
        <v>1.03</v>
      </c>
      <c r="I181" s="59">
        <v>0</v>
      </c>
      <c r="J181" s="63" t="s">
        <v>230</v>
      </c>
      <c r="K181" s="63" t="s">
        <v>282</v>
      </c>
      <c r="L181" s="59">
        <v>1.03</v>
      </c>
      <c r="M181" s="59">
        <v>1.03</v>
      </c>
      <c r="N181" s="59">
        <v>0</v>
      </c>
      <c r="O181" s="62" t="s">
        <v>199</v>
      </c>
      <c r="P181" s="65">
        <v>6</v>
      </c>
      <c r="Q181" s="182"/>
      <c r="R181" s="218"/>
      <c r="S181" s="182"/>
      <c r="T181" s="184"/>
      <c r="U181" s="217"/>
      <c r="V181" s="220"/>
      <c r="W181" s="184"/>
      <c r="X181" s="184"/>
      <c r="Y181" s="184"/>
      <c r="Z181" s="184"/>
      <c r="AA181" s="72"/>
      <c r="AB181" s="217"/>
      <c r="AC181" s="201"/>
    </row>
    <row r="182" spans="1:29" s="50" customFormat="1" ht="9.6" customHeight="1" x14ac:dyDescent="0.25">
      <c r="A182" s="220"/>
      <c r="B182" s="182"/>
      <c r="C182" s="184"/>
      <c r="D182" s="218"/>
      <c r="E182" s="63" t="s">
        <v>200</v>
      </c>
      <c r="F182" s="63" t="s">
        <v>282</v>
      </c>
      <c r="G182" s="59">
        <v>1.03</v>
      </c>
      <c r="H182" s="59">
        <v>1.03</v>
      </c>
      <c r="I182" s="59">
        <v>0</v>
      </c>
      <c r="J182" s="63" t="s">
        <v>200</v>
      </c>
      <c r="K182" s="63" t="s">
        <v>282</v>
      </c>
      <c r="L182" s="59">
        <v>1.03</v>
      </c>
      <c r="M182" s="59">
        <v>1.03</v>
      </c>
      <c r="N182" s="59">
        <v>0</v>
      </c>
      <c r="O182" s="198" t="s">
        <v>201</v>
      </c>
      <c r="P182" s="199">
        <v>3</v>
      </c>
      <c r="Q182" s="182"/>
      <c r="R182" s="218"/>
      <c r="S182" s="182"/>
      <c r="T182" s="184"/>
      <c r="U182" s="217"/>
      <c r="V182" s="220"/>
      <c r="W182" s="184"/>
      <c r="X182" s="184"/>
      <c r="Y182" s="184"/>
      <c r="Z182" s="184"/>
      <c r="AA182" s="72"/>
      <c r="AB182" s="217"/>
      <c r="AC182" s="201"/>
    </row>
    <row r="183" spans="1:29" s="50" customFormat="1" ht="9.6" customHeight="1" x14ac:dyDescent="0.25">
      <c r="A183" s="220"/>
      <c r="B183" s="182"/>
      <c r="C183" s="184"/>
      <c r="D183" s="218"/>
      <c r="E183" s="63" t="s">
        <v>231</v>
      </c>
      <c r="F183" s="63" t="s">
        <v>282</v>
      </c>
      <c r="G183" s="59">
        <v>1.94</v>
      </c>
      <c r="H183" s="59">
        <v>1.94</v>
      </c>
      <c r="I183" s="59">
        <v>0</v>
      </c>
      <c r="J183" s="63" t="s">
        <v>231</v>
      </c>
      <c r="K183" s="63" t="s">
        <v>282</v>
      </c>
      <c r="L183" s="59">
        <v>1.94</v>
      </c>
      <c r="M183" s="59">
        <v>1.94</v>
      </c>
      <c r="N183" s="59">
        <v>0</v>
      </c>
      <c r="O183" s="198"/>
      <c r="P183" s="199"/>
      <c r="Q183" s="182"/>
      <c r="R183" s="218"/>
      <c r="S183" s="182"/>
      <c r="T183" s="184"/>
      <c r="U183" s="217"/>
      <c r="V183" s="220"/>
      <c r="W183" s="184"/>
      <c r="X183" s="184"/>
      <c r="Y183" s="184"/>
      <c r="Z183" s="184"/>
      <c r="AA183" s="72"/>
      <c r="AB183" s="217"/>
      <c r="AC183" s="201"/>
    </row>
    <row r="184" spans="1:29" s="50" customFormat="1" ht="9.6" customHeight="1" x14ac:dyDescent="0.25">
      <c r="A184" s="220"/>
      <c r="B184" s="182"/>
      <c r="C184" s="184"/>
      <c r="D184" s="218"/>
      <c r="E184" s="63" t="s">
        <v>222</v>
      </c>
      <c r="F184" s="63" t="s">
        <v>282</v>
      </c>
      <c r="G184" s="59">
        <v>1.94</v>
      </c>
      <c r="H184" s="59">
        <v>1.94</v>
      </c>
      <c r="I184" s="59">
        <v>0</v>
      </c>
      <c r="J184" s="63" t="s">
        <v>222</v>
      </c>
      <c r="K184" s="63" t="s">
        <v>282</v>
      </c>
      <c r="L184" s="59">
        <v>1.94</v>
      </c>
      <c r="M184" s="59">
        <v>1.94</v>
      </c>
      <c r="N184" s="59">
        <v>0</v>
      </c>
      <c r="O184" s="198"/>
      <c r="P184" s="199"/>
      <c r="Q184" s="182"/>
      <c r="R184" s="218"/>
      <c r="S184" s="182"/>
      <c r="T184" s="184"/>
      <c r="U184" s="217"/>
      <c r="V184" s="220"/>
      <c r="W184" s="184"/>
      <c r="X184" s="184"/>
      <c r="Y184" s="184"/>
      <c r="Z184" s="184"/>
      <c r="AA184" s="72"/>
      <c r="AB184" s="217"/>
      <c r="AC184" s="201"/>
    </row>
    <row r="185" spans="1:29" s="50" customFormat="1" ht="9.6" customHeight="1" x14ac:dyDescent="0.25">
      <c r="A185" s="220"/>
      <c r="B185" s="182"/>
      <c r="C185" s="184"/>
      <c r="D185" s="218"/>
      <c r="E185" s="63" t="s">
        <v>232</v>
      </c>
      <c r="F185" s="63" t="s">
        <v>282</v>
      </c>
      <c r="G185" s="59">
        <v>1.82</v>
      </c>
      <c r="H185" s="59">
        <v>1.82</v>
      </c>
      <c r="I185" s="59">
        <v>0</v>
      </c>
      <c r="J185" s="63" t="s">
        <v>232</v>
      </c>
      <c r="K185" s="63" t="s">
        <v>282</v>
      </c>
      <c r="L185" s="59">
        <v>1.82</v>
      </c>
      <c r="M185" s="59">
        <v>1.82</v>
      </c>
      <c r="N185" s="59">
        <v>0</v>
      </c>
      <c r="O185" s="198" t="s">
        <v>285</v>
      </c>
      <c r="P185" s="199">
        <v>1</v>
      </c>
      <c r="Q185" s="182"/>
      <c r="R185" s="218"/>
      <c r="S185" s="182"/>
      <c r="T185" s="184"/>
      <c r="U185" s="217"/>
      <c r="V185" s="220"/>
      <c r="W185" s="184"/>
      <c r="X185" s="184"/>
      <c r="Y185" s="184"/>
      <c r="Z185" s="184"/>
      <c r="AA185" s="72"/>
      <c r="AB185" s="217"/>
      <c r="AC185" s="201"/>
    </row>
    <row r="186" spans="1:29" s="50" customFormat="1" ht="9.6" customHeight="1" x14ac:dyDescent="0.25">
      <c r="A186" s="220"/>
      <c r="B186" s="182"/>
      <c r="C186" s="184"/>
      <c r="D186" s="218"/>
      <c r="E186" s="63" t="s">
        <v>233</v>
      </c>
      <c r="F186" s="63" t="s">
        <v>282</v>
      </c>
      <c r="G186" s="59">
        <v>1.82</v>
      </c>
      <c r="H186" s="59">
        <v>1.82</v>
      </c>
      <c r="I186" s="59">
        <v>0</v>
      </c>
      <c r="J186" s="63" t="s">
        <v>233</v>
      </c>
      <c r="K186" s="63" t="s">
        <v>282</v>
      </c>
      <c r="L186" s="59">
        <v>1.82</v>
      </c>
      <c r="M186" s="59">
        <v>1.82</v>
      </c>
      <c r="N186" s="59">
        <v>0</v>
      </c>
      <c r="O186" s="198"/>
      <c r="P186" s="199"/>
      <c r="Q186" s="182"/>
      <c r="R186" s="218"/>
      <c r="S186" s="182"/>
      <c r="T186" s="184"/>
      <c r="U186" s="217"/>
      <c r="V186" s="220"/>
      <c r="W186" s="184"/>
      <c r="X186" s="184"/>
      <c r="Y186" s="184"/>
      <c r="Z186" s="184"/>
      <c r="AA186" s="72"/>
      <c r="AB186" s="217"/>
      <c r="AC186" s="201"/>
    </row>
    <row r="187" spans="1:29" s="50" customFormat="1" ht="9.6" customHeight="1" x14ac:dyDescent="0.25">
      <c r="A187" s="220"/>
      <c r="B187" s="182"/>
      <c r="C187" s="184"/>
      <c r="D187" s="218"/>
      <c r="E187" s="63" t="s">
        <v>210</v>
      </c>
      <c r="F187" s="63" t="s">
        <v>282</v>
      </c>
      <c r="G187" s="59">
        <v>0.91</v>
      </c>
      <c r="H187" s="59">
        <v>0.91</v>
      </c>
      <c r="I187" s="59">
        <v>0</v>
      </c>
      <c r="J187" s="63" t="s">
        <v>210</v>
      </c>
      <c r="K187" s="63" t="s">
        <v>282</v>
      </c>
      <c r="L187" s="59">
        <v>0.91</v>
      </c>
      <c r="M187" s="59">
        <v>0.91</v>
      </c>
      <c r="N187" s="59">
        <v>0</v>
      </c>
      <c r="O187" s="198"/>
      <c r="P187" s="199"/>
      <c r="Q187" s="182"/>
      <c r="R187" s="218"/>
      <c r="S187" s="182"/>
      <c r="T187" s="184"/>
      <c r="U187" s="217"/>
      <c r="V187" s="220"/>
      <c r="W187" s="72"/>
      <c r="X187" s="72"/>
      <c r="Y187" s="72"/>
      <c r="Z187" s="72"/>
      <c r="AA187" s="72"/>
      <c r="AB187" s="93"/>
      <c r="AC187" s="201"/>
    </row>
    <row r="188" spans="1:29" s="50" customFormat="1" ht="9.6" customHeight="1" x14ac:dyDescent="0.25">
      <c r="A188" s="220"/>
      <c r="B188" s="182"/>
      <c r="C188" s="184"/>
      <c r="D188" s="218"/>
      <c r="E188" s="63" t="s">
        <v>265</v>
      </c>
      <c r="F188" s="63" t="s">
        <v>282</v>
      </c>
      <c r="G188" s="59">
        <v>1.06</v>
      </c>
      <c r="H188" s="59">
        <v>1.06</v>
      </c>
      <c r="I188" s="59">
        <v>0</v>
      </c>
      <c r="J188" s="63" t="s">
        <v>265</v>
      </c>
      <c r="K188" s="63" t="s">
        <v>282</v>
      </c>
      <c r="L188" s="59">
        <v>1.06</v>
      </c>
      <c r="M188" s="59">
        <v>1.06</v>
      </c>
      <c r="N188" s="59">
        <v>0</v>
      </c>
      <c r="O188" s="198"/>
      <c r="P188" s="199"/>
      <c r="Q188" s="182"/>
      <c r="R188" s="218"/>
      <c r="S188" s="182"/>
      <c r="T188" s="184"/>
      <c r="U188" s="217"/>
      <c r="V188" s="220"/>
      <c r="W188" s="72"/>
      <c r="X188" s="72"/>
      <c r="Y188" s="72"/>
      <c r="Z188" s="72"/>
      <c r="AA188" s="72"/>
      <c r="AB188" s="93"/>
      <c r="AC188" s="201"/>
    </row>
    <row r="189" spans="1:29" s="50" customFormat="1" ht="9.6" customHeight="1" x14ac:dyDescent="0.25">
      <c r="A189" s="220"/>
      <c r="B189" s="182"/>
      <c r="C189" s="184"/>
      <c r="D189" s="218"/>
      <c r="E189" s="63" t="s">
        <v>202</v>
      </c>
      <c r="F189" s="63" t="s">
        <v>282</v>
      </c>
      <c r="G189" s="59">
        <v>0.97</v>
      </c>
      <c r="H189" s="59">
        <v>0.97</v>
      </c>
      <c r="I189" s="59">
        <v>0</v>
      </c>
      <c r="J189" s="63" t="s">
        <v>202</v>
      </c>
      <c r="K189" s="63" t="s">
        <v>282</v>
      </c>
      <c r="L189" s="59">
        <v>0.97</v>
      </c>
      <c r="M189" s="59">
        <v>0.97</v>
      </c>
      <c r="N189" s="59">
        <v>0</v>
      </c>
      <c r="O189" s="198"/>
      <c r="P189" s="199"/>
      <c r="Q189" s="182"/>
      <c r="R189" s="218"/>
      <c r="S189" s="182"/>
      <c r="T189" s="184"/>
      <c r="U189" s="217"/>
      <c r="V189" s="220"/>
      <c r="W189" s="72"/>
      <c r="X189" s="72"/>
      <c r="Y189" s="72"/>
      <c r="Z189" s="72"/>
      <c r="AA189" s="72"/>
      <c r="AB189" s="218"/>
      <c r="AC189" s="201"/>
    </row>
    <row r="190" spans="1:29" s="50" customFormat="1" ht="9.6" customHeight="1" x14ac:dyDescent="0.25">
      <c r="A190" s="220"/>
      <c r="B190" s="182"/>
      <c r="C190" s="185"/>
      <c r="D190" s="218"/>
      <c r="E190" s="63" t="s">
        <v>203</v>
      </c>
      <c r="F190" s="63" t="s">
        <v>282</v>
      </c>
      <c r="G190" s="59">
        <v>1.82</v>
      </c>
      <c r="H190" s="59">
        <v>1.82</v>
      </c>
      <c r="I190" s="59">
        <v>0</v>
      </c>
      <c r="J190" s="63" t="s">
        <v>203</v>
      </c>
      <c r="K190" s="63" t="s">
        <v>282</v>
      </c>
      <c r="L190" s="59">
        <v>1.82</v>
      </c>
      <c r="M190" s="59">
        <v>1.82</v>
      </c>
      <c r="N190" s="59">
        <v>0</v>
      </c>
      <c r="O190" s="183"/>
      <c r="P190" s="188"/>
      <c r="Q190" s="182"/>
      <c r="R190" s="218"/>
      <c r="S190" s="182"/>
      <c r="T190" s="184"/>
      <c r="U190" s="217"/>
      <c r="V190" s="220"/>
      <c r="W190" s="72"/>
      <c r="X190" s="72"/>
      <c r="Y190" s="72"/>
      <c r="Z190" s="72"/>
      <c r="AA190" s="72"/>
      <c r="AB190" s="218"/>
      <c r="AC190" s="201"/>
    </row>
    <row r="191" spans="1:29" ht="9.6" customHeight="1" x14ac:dyDescent="0.25">
      <c r="A191" s="220"/>
      <c r="B191" s="182"/>
      <c r="C191" s="183"/>
      <c r="D191" s="218"/>
      <c r="E191" s="63"/>
      <c r="F191" s="74" t="s">
        <v>146</v>
      </c>
      <c r="G191" s="75">
        <f>H191+I191</f>
        <v>19.61</v>
      </c>
      <c r="H191" s="75">
        <f>SUM(H178:H190)</f>
        <v>19.61</v>
      </c>
      <c r="I191" s="75">
        <f>SUM(I178:I190)</f>
        <v>0</v>
      </c>
      <c r="J191" s="63"/>
      <c r="K191" s="74" t="s">
        <v>146</v>
      </c>
      <c r="L191" s="75">
        <f>M191+N191</f>
        <v>19.61</v>
      </c>
      <c r="M191" s="75">
        <f>SUM(M178:M190)</f>
        <v>19.61</v>
      </c>
      <c r="N191" s="75">
        <f>SUM(N178:N190)</f>
        <v>0</v>
      </c>
      <c r="O191" s="184"/>
      <c r="P191" s="203"/>
      <c r="Q191" s="182"/>
      <c r="R191" s="218"/>
      <c r="S191" s="182"/>
      <c r="T191" s="184"/>
      <c r="U191" s="217"/>
      <c r="V191" s="220"/>
      <c r="AB191" s="218"/>
      <c r="AC191" s="201"/>
    </row>
    <row r="192" spans="1:29" ht="9.6" customHeight="1" x14ac:dyDescent="0.25">
      <c r="A192" s="220"/>
      <c r="B192" s="182"/>
      <c r="C192" s="185"/>
      <c r="D192" s="218"/>
      <c r="E192" s="63"/>
      <c r="F192" s="83" t="s">
        <v>205</v>
      </c>
      <c r="G192" s="84">
        <f>H192+I192</f>
        <v>18</v>
      </c>
      <c r="H192" s="84">
        <v>18</v>
      </c>
      <c r="I192" s="59"/>
      <c r="J192" s="85"/>
      <c r="K192" s="85"/>
      <c r="L192" s="86"/>
      <c r="M192" s="86"/>
      <c r="N192" s="86"/>
      <c r="O192" s="185"/>
      <c r="P192" s="189"/>
      <c r="Q192" s="182"/>
      <c r="R192" s="197"/>
      <c r="S192" s="182"/>
      <c r="T192" s="185"/>
      <c r="U192" s="196"/>
      <c r="V192" s="221"/>
      <c r="AB192" s="197"/>
      <c r="AC192" s="207"/>
    </row>
    <row r="193" spans="1:29" s="50" customFormat="1" ht="9.6" customHeight="1" x14ac:dyDescent="0.25">
      <c r="A193" s="182">
        <v>27</v>
      </c>
      <c r="B193" s="183"/>
      <c r="C193" s="183" t="s">
        <v>186</v>
      </c>
      <c r="D193" s="182" t="s">
        <v>286</v>
      </c>
      <c r="E193" s="63" t="s">
        <v>188</v>
      </c>
      <c r="F193" s="63" t="s">
        <v>282</v>
      </c>
      <c r="G193" s="59">
        <v>2</v>
      </c>
      <c r="H193" s="59">
        <v>2</v>
      </c>
      <c r="I193" s="59">
        <v>0</v>
      </c>
      <c r="J193" s="63" t="s">
        <v>188</v>
      </c>
      <c r="K193" s="63" t="s">
        <v>282</v>
      </c>
      <c r="L193" s="59">
        <v>2</v>
      </c>
      <c r="M193" s="59">
        <v>2</v>
      </c>
      <c r="N193" s="59">
        <v>0</v>
      </c>
      <c r="O193" s="222" t="s">
        <v>287</v>
      </c>
      <c r="P193" s="199"/>
      <c r="Q193" s="182" t="s">
        <v>155</v>
      </c>
      <c r="R193" s="182" t="s">
        <v>156</v>
      </c>
      <c r="S193" s="183"/>
      <c r="T193" s="182" t="s">
        <v>288</v>
      </c>
      <c r="U193" s="182" t="s">
        <v>289</v>
      </c>
      <c r="V193" s="182" t="s">
        <v>193</v>
      </c>
      <c r="W193" s="195" t="s">
        <v>290</v>
      </c>
      <c r="X193" s="183"/>
      <c r="Y193" s="182"/>
      <c r="Z193" s="183"/>
      <c r="AA193" s="94"/>
      <c r="AB193" s="182"/>
      <c r="AC193" s="200" t="s">
        <v>291</v>
      </c>
    </row>
    <row r="194" spans="1:29" s="50" customFormat="1" ht="9.6" customHeight="1" x14ac:dyDescent="0.25">
      <c r="A194" s="182"/>
      <c r="B194" s="184"/>
      <c r="C194" s="184"/>
      <c r="D194" s="182"/>
      <c r="E194" s="63" t="s">
        <v>194</v>
      </c>
      <c r="F194" s="63" t="s">
        <v>282</v>
      </c>
      <c r="G194" s="59">
        <v>1.94</v>
      </c>
      <c r="H194" s="59">
        <v>1.94</v>
      </c>
      <c r="I194" s="59">
        <v>0</v>
      </c>
      <c r="J194" s="63" t="s">
        <v>194</v>
      </c>
      <c r="K194" s="63" t="s">
        <v>282</v>
      </c>
      <c r="L194" s="59">
        <v>1.94</v>
      </c>
      <c r="M194" s="59">
        <v>1.94</v>
      </c>
      <c r="N194" s="59">
        <v>0</v>
      </c>
      <c r="O194" s="222"/>
      <c r="P194" s="199"/>
      <c r="Q194" s="182"/>
      <c r="R194" s="182"/>
      <c r="S194" s="184"/>
      <c r="T194" s="182"/>
      <c r="U194" s="182"/>
      <c r="V194" s="182"/>
      <c r="W194" s="218"/>
      <c r="X194" s="184"/>
      <c r="Y194" s="182"/>
      <c r="Z194" s="184"/>
      <c r="AA194" s="95"/>
      <c r="AB194" s="182"/>
      <c r="AC194" s="201"/>
    </row>
    <row r="195" spans="1:29" s="50" customFormat="1" ht="9.6" customHeight="1" x14ac:dyDescent="0.25">
      <c r="A195" s="182"/>
      <c r="B195" s="184"/>
      <c r="C195" s="185"/>
      <c r="D195" s="182"/>
      <c r="E195" s="63" t="s">
        <v>221</v>
      </c>
      <c r="F195" s="63" t="s">
        <v>282</v>
      </c>
      <c r="G195" s="59">
        <v>1.94</v>
      </c>
      <c r="H195" s="59">
        <v>1.94</v>
      </c>
      <c r="I195" s="59">
        <v>0</v>
      </c>
      <c r="J195" s="63" t="s">
        <v>221</v>
      </c>
      <c r="K195" s="63" t="s">
        <v>282</v>
      </c>
      <c r="L195" s="59">
        <v>1.94</v>
      </c>
      <c r="M195" s="59">
        <v>1.94</v>
      </c>
      <c r="N195" s="59">
        <v>0</v>
      </c>
      <c r="O195" s="222"/>
      <c r="P195" s="199"/>
      <c r="Q195" s="182"/>
      <c r="R195" s="182"/>
      <c r="S195" s="184"/>
      <c r="T195" s="182"/>
      <c r="U195" s="182"/>
      <c r="V195" s="182"/>
      <c r="W195" s="218"/>
      <c r="X195" s="184"/>
      <c r="Y195" s="182"/>
      <c r="Z195" s="184"/>
      <c r="AA195" s="95"/>
      <c r="AB195" s="182"/>
      <c r="AC195" s="201"/>
    </row>
    <row r="196" spans="1:29" s="50" customFormat="1" ht="9.6" customHeight="1" x14ac:dyDescent="0.25">
      <c r="A196" s="182"/>
      <c r="B196" s="184"/>
      <c r="C196" s="183" t="s">
        <v>197</v>
      </c>
      <c r="D196" s="182"/>
      <c r="E196" s="63" t="s">
        <v>232</v>
      </c>
      <c r="F196" s="63" t="s">
        <v>292</v>
      </c>
      <c r="G196" s="59">
        <v>0.91</v>
      </c>
      <c r="H196" s="59">
        <v>0.91</v>
      </c>
      <c r="I196" s="59">
        <v>0</v>
      </c>
      <c r="J196" s="63" t="s">
        <v>232</v>
      </c>
      <c r="K196" s="63" t="s">
        <v>292</v>
      </c>
      <c r="L196" s="59">
        <v>0.91</v>
      </c>
      <c r="M196" s="59">
        <v>0.91</v>
      </c>
      <c r="N196" s="59">
        <v>0</v>
      </c>
      <c r="O196" s="222"/>
      <c r="P196" s="199"/>
      <c r="Q196" s="182"/>
      <c r="R196" s="182"/>
      <c r="S196" s="184"/>
      <c r="T196" s="182"/>
      <c r="U196" s="182"/>
      <c r="V196" s="182"/>
      <c r="W196" s="218"/>
      <c r="X196" s="184"/>
      <c r="Y196" s="182"/>
      <c r="Z196" s="184"/>
      <c r="AA196" s="95"/>
      <c r="AB196" s="182"/>
      <c r="AC196" s="201"/>
    </row>
    <row r="197" spans="1:29" s="50" customFormat="1" ht="9.6" customHeight="1" x14ac:dyDescent="0.25">
      <c r="A197" s="182"/>
      <c r="B197" s="184"/>
      <c r="C197" s="185"/>
      <c r="D197" s="182"/>
      <c r="E197" s="63" t="s">
        <v>211</v>
      </c>
      <c r="F197" s="63" t="s">
        <v>292</v>
      </c>
      <c r="G197" s="59">
        <v>0.91</v>
      </c>
      <c r="H197" s="59">
        <v>0.91</v>
      </c>
      <c r="I197" s="59">
        <v>0</v>
      </c>
      <c r="J197" s="63" t="s">
        <v>211</v>
      </c>
      <c r="K197" s="63" t="s">
        <v>292</v>
      </c>
      <c r="L197" s="59">
        <v>0.91</v>
      </c>
      <c r="M197" s="59">
        <v>0.91</v>
      </c>
      <c r="N197" s="59">
        <v>0</v>
      </c>
      <c r="O197" s="222"/>
      <c r="P197" s="199"/>
      <c r="Q197" s="182"/>
      <c r="R197" s="182"/>
      <c r="S197" s="184"/>
      <c r="T197" s="182"/>
      <c r="U197" s="182"/>
      <c r="V197" s="182"/>
      <c r="W197" s="218"/>
      <c r="X197" s="184"/>
      <c r="Y197" s="182"/>
      <c r="Z197" s="184"/>
      <c r="AA197" s="95"/>
      <c r="AB197" s="182"/>
      <c r="AC197" s="201"/>
    </row>
    <row r="198" spans="1:29" s="50" customFormat="1" ht="9.6" customHeight="1" x14ac:dyDescent="0.25">
      <c r="A198" s="182"/>
      <c r="B198" s="184"/>
      <c r="C198" s="72"/>
      <c r="D198" s="182"/>
      <c r="E198" s="63" t="s">
        <v>214</v>
      </c>
      <c r="F198" s="63" t="s">
        <v>292</v>
      </c>
      <c r="G198" s="59">
        <v>2</v>
      </c>
      <c r="H198" s="59">
        <v>2</v>
      </c>
      <c r="I198" s="59">
        <v>0</v>
      </c>
      <c r="J198" s="63" t="s">
        <v>214</v>
      </c>
      <c r="K198" s="63" t="s">
        <v>292</v>
      </c>
      <c r="L198" s="59">
        <v>2</v>
      </c>
      <c r="M198" s="59">
        <v>2</v>
      </c>
      <c r="N198" s="59">
        <v>0</v>
      </c>
      <c r="O198" s="222"/>
      <c r="P198" s="199"/>
      <c r="Q198" s="182"/>
      <c r="R198" s="182"/>
      <c r="S198" s="184"/>
      <c r="T198" s="182"/>
      <c r="U198" s="182"/>
      <c r="V198" s="182"/>
      <c r="W198" s="218"/>
      <c r="X198" s="184"/>
      <c r="Y198" s="182"/>
      <c r="Z198" s="184"/>
      <c r="AA198" s="95"/>
      <c r="AB198" s="182"/>
      <c r="AC198" s="201"/>
    </row>
    <row r="199" spans="1:29" s="50" customFormat="1" ht="9.6" customHeight="1" x14ac:dyDescent="0.25">
      <c r="A199" s="182"/>
      <c r="B199" s="184"/>
      <c r="C199" s="71" t="s">
        <v>213</v>
      </c>
      <c r="D199" s="182"/>
      <c r="E199" s="63" t="s">
        <v>255</v>
      </c>
      <c r="F199" s="63" t="s">
        <v>282</v>
      </c>
      <c r="G199" s="59">
        <v>0.94</v>
      </c>
      <c r="H199" s="59">
        <v>0.94</v>
      </c>
      <c r="I199" s="59">
        <v>0</v>
      </c>
      <c r="J199" s="63" t="s">
        <v>255</v>
      </c>
      <c r="K199" s="63" t="s">
        <v>282</v>
      </c>
      <c r="L199" s="59">
        <v>0.94</v>
      </c>
      <c r="M199" s="59">
        <v>0.94</v>
      </c>
      <c r="N199" s="59">
        <v>0</v>
      </c>
      <c r="O199" s="222"/>
      <c r="P199" s="199"/>
      <c r="Q199" s="182"/>
      <c r="R199" s="182"/>
      <c r="S199" s="184"/>
      <c r="T199" s="182"/>
      <c r="U199" s="182"/>
      <c r="V199" s="182"/>
      <c r="W199" s="218"/>
      <c r="X199" s="184"/>
      <c r="Y199" s="182"/>
      <c r="Z199" s="184"/>
      <c r="AA199" s="95"/>
      <c r="AB199" s="182"/>
      <c r="AC199" s="201"/>
    </row>
    <row r="200" spans="1:29" ht="9.6" customHeight="1" x14ac:dyDescent="0.25">
      <c r="A200" s="182"/>
      <c r="B200" s="184"/>
      <c r="C200" s="183"/>
      <c r="D200" s="182"/>
      <c r="E200" s="63"/>
      <c r="F200" s="74" t="s">
        <v>146</v>
      </c>
      <c r="G200" s="75">
        <f>H200+I200</f>
        <v>10.639999999999999</v>
      </c>
      <c r="H200" s="75">
        <f>SUM(H193:H199)</f>
        <v>10.639999999999999</v>
      </c>
      <c r="I200" s="75">
        <f>SUM(I193:I199)</f>
        <v>0</v>
      </c>
      <c r="J200" s="63"/>
      <c r="K200" s="74" t="s">
        <v>146</v>
      </c>
      <c r="L200" s="75">
        <f>M200+N200</f>
        <v>10.639999999999999</v>
      </c>
      <c r="M200" s="75">
        <f>SUM(M193:M199)</f>
        <v>10.639999999999999</v>
      </c>
      <c r="N200" s="75">
        <f>SUM(N193:N199)</f>
        <v>0</v>
      </c>
      <c r="O200" s="222"/>
      <c r="P200" s="199"/>
      <c r="Q200" s="182"/>
      <c r="R200" s="182"/>
      <c r="S200" s="184"/>
      <c r="T200" s="182"/>
      <c r="U200" s="182"/>
      <c r="V200" s="182"/>
      <c r="X200" s="184"/>
      <c r="Y200" s="182"/>
      <c r="Z200" s="184"/>
      <c r="AB200" s="182"/>
      <c r="AC200" s="201"/>
    </row>
    <row r="201" spans="1:29" ht="9.6" customHeight="1" x14ac:dyDescent="0.25">
      <c r="A201" s="182"/>
      <c r="B201" s="185"/>
      <c r="C201" s="185"/>
      <c r="D201" s="182"/>
      <c r="E201" s="63"/>
      <c r="F201" s="83" t="s">
        <v>205</v>
      </c>
      <c r="G201" s="84">
        <f>H201+I201</f>
        <v>18</v>
      </c>
      <c r="H201" s="84">
        <v>18</v>
      </c>
      <c r="I201" s="59"/>
      <c r="J201" s="85"/>
      <c r="K201" s="85"/>
      <c r="L201" s="86"/>
      <c r="M201" s="86"/>
      <c r="N201" s="86"/>
      <c r="O201" s="222"/>
      <c r="P201" s="199"/>
      <c r="Q201" s="182"/>
      <c r="R201" s="182"/>
      <c r="S201" s="185"/>
      <c r="T201" s="182"/>
      <c r="U201" s="182"/>
      <c r="V201" s="182"/>
      <c r="X201" s="185"/>
      <c r="Y201" s="182"/>
      <c r="Z201" s="185"/>
      <c r="AB201" s="182"/>
      <c r="AC201" s="207"/>
    </row>
    <row r="202" spans="1:29" ht="21.6" customHeight="1" x14ac:dyDescent="0.25">
      <c r="A202" s="183">
        <v>28</v>
      </c>
      <c r="B202" s="183"/>
      <c r="C202" s="71" t="s">
        <v>213</v>
      </c>
      <c r="D202" s="183" t="s">
        <v>282</v>
      </c>
      <c r="E202" s="63" t="s">
        <v>214</v>
      </c>
      <c r="F202" s="63" t="s">
        <v>282</v>
      </c>
      <c r="G202" s="59">
        <v>2</v>
      </c>
      <c r="H202" s="59">
        <v>2</v>
      </c>
      <c r="I202" s="59">
        <v>0</v>
      </c>
      <c r="J202" s="63" t="s">
        <v>214</v>
      </c>
      <c r="K202" s="63" t="s">
        <v>282</v>
      </c>
      <c r="L202" s="59">
        <v>2</v>
      </c>
      <c r="M202" s="59">
        <v>2</v>
      </c>
      <c r="N202" s="59">
        <v>0</v>
      </c>
      <c r="O202" s="198" t="s">
        <v>190</v>
      </c>
      <c r="P202" s="199">
        <v>5.0599999999999996</v>
      </c>
      <c r="Q202" s="215" t="s">
        <v>263</v>
      </c>
      <c r="R202" s="183"/>
      <c r="S202" s="183"/>
      <c r="T202" s="183"/>
      <c r="U202" s="183"/>
      <c r="V202" s="183"/>
      <c r="X202" s="223" t="s">
        <v>264</v>
      </c>
      <c r="Y202" s="183"/>
      <c r="Z202" s="72"/>
      <c r="AB202" s="183"/>
      <c r="AC202" s="200"/>
    </row>
    <row r="203" spans="1:29" ht="9.6" customHeight="1" x14ac:dyDescent="0.25">
      <c r="A203" s="184"/>
      <c r="B203" s="184"/>
      <c r="C203" s="183"/>
      <c r="D203" s="184"/>
      <c r="E203" s="63"/>
      <c r="F203" s="74" t="s">
        <v>146</v>
      </c>
      <c r="G203" s="75">
        <f>H203+I203</f>
        <v>2</v>
      </c>
      <c r="H203" s="75">
        <f>SUM(H202:H202)</f>
        <v>2</v>
      </c>
      <c r="I203" s="75">
        <f>SUM(I202:I202)</f>
        <v>0</v>
      </c>
      <c r="J203" s="63"/>
      <c r="K203" s="74" t="s">
        <v>146</v>
      </c>
      <c r="L203" s="75">
        <f>M203+N203</f>
        <v>2</v>
      </c>
      <c r="M203" s="75">
        <f>SUM(M202:M202)</f>
        <v>2</v>
      </c>
      <c r="N203" s="75">
        <f>SUM(N202:N202)</f>
        <v>0</v>
      </c>
      <c r="O203" s="198"/>
      <c r="P203" s="199"/>
      <c r="Q203" s="216"/>
      <c r="R203" s="184"/>
      <c r="S203" s="184"/>
      <c r="T203" s="184"/>
      <c r="U203" s="184"/>
      <c r="V203" s="184"/>
      <c r="X203" s="223"/>
      <c r="Y203" s="184"/>
      <c r="Z203" s="72"/>
      <c r="AB203" s="184"/>
      <c r="AC203" s="201"/>
    </row>
    <row r="204" spans="1:29" ht="9.6" customHeight="1" x14ac:dyDescent="0.25">
      <c r="A204" s="185"/>
      <c r="B204" s="185"/>
      <c r="C204" s="185"/>
      <c r="D204" s="185"/>
      <c r="E204" s="63"/>
      <c r="F204" s="83" t="s">
        <v>205</v>
      </c>
      <c r="G204" s="84">
        <f>H204+I204</f>
        <v>18</v>
      </c>
      <c r="H204" s="84">
        <v>18</v>
      </c>
      <c r="I204" s="59"/>
      <c r="J204" s="85"/>
      <c r="K204" s="85"/>
      <c r="L204" s="86"/>
      <c r="M204" s="86"/>
      <c r="N204" s="86"/>
      <c r="O204" s="62" t="s">
        <v>199</v>
      </c>
      <c r="P204" s="65">
        <v>1</v>
      </c>
      <c r="Q204" s="224"/>
      <c r="R204" s="185"/>
      <c r="S204" s="185"/>
      <c r="T204" s="185"/>
      <c r="U204" s="185"/>
      <c r="V204" s="185"/>
      <c r="X204" s="223"/>
      <c r="Y204" s="185"/>
      <c r="Z204" s="72"/>
      <c r="AB204" s="185"/>
      <c r="AC204" s="207"/>
    </row>
    <row r="205" spans="1:29" s="50" customFormat="1" ht="9.6" customHeight="1" x14ac:dyDescent="0.25">
      <c r="A205" s="185">
        <v>29</v>
      </c>
      <c r="B205" s="184"/>
      <c r="C205" s="183" t="s">
        <v>186</v>
      </c>
      <c r="D205" s="185" t="s">
        <v>293</v>
      </c>
      <c r="E205" s="63" t="s">
        <v>217</v>
      </c>
      <c r="F205" s="63" t="s">
        <v>294</v>
      </c>
      <c r="G205" s="59">
        <v>1</v>
      </c>
      <c r="H205" s="59">
        <v>1</v>
      </c>
      <c r="I205" s="59">
        <v>0</v>
      </c>
      <c r="J205" s="63" t="s">
        <v>217</v>
      </c>
      <c r="K205" s="63" t="s">
        <v>294</v>
      </c>
      <c r="L205" s="59">
        <v>1</v>
      </c>
      <c r="M205" s="59">
        <v>1</v>
      </c>
      <c r="N205" s="59">
        <v>0</v>
      </c>
      <c r="O205" s="198" t="s">
        <v>190</v>
      </c>
      <c r="P205" s="199">
        <v>10.91</v>
      </c>
      <c r="Q205" s="183" t="s">
        <v>155</v>
      </c>
      <c r="R205" s="183" t="s">
        <v>156</v>
      </c>
      <c r="S205" s="183"/>
      <c r="T205" s="183" t="s">
        <v>295</v>
      </c>
      <c r="U205" s="183" t="s">
        <v>296</v>
      </c>
      <c r="V205" s="183" t="s">
        <v>193</v>
      </c>
      <c r="W205" s="183"/>
      <c r="X205" s="183"/>
      <c r="Y205" s="183"/>
      <c r="Z205" s="183"/>
      <c r="AA205" s="71"/>
      <c r="AB205" s="183"/>
      <c r="AC205" s="182"/>
    </row>
    <row r="206" spans="1:29" s="50" customFormat="1" ht="9.6" customHeight="1" x14ac:dyDescent="0.25">
      <c r="A206" s="185"/>
      <c r="B206" s="184"/>
      <c r="C206" s="184"/>
      <c r="D206" s="185"/>
      <c r="E206" s="63" t="s">
        <v>220</v>
      </c>
      <c r="F206" s="63" t="s">
        <v>294</v>
      </c>
      <c r="G206" s="59">
        <v>2</v>
      </c>
      <c r="H206" s="59">
        <v>2</v>
      </c>
      <c r="I206" s="59">
        <v>0</v>
      </c>
      <c r="J206" s="63" t="s">
        <v>220</v>
      </c>
      <c r="K206" s="63" t="s">
        <v>294</v>
      </c>
      <c r="L206" s="59">
        <v>2</v>
      </c>
      <c r="M206" s="59">
        <v>2</v>
      </c>
      <c r="N206" s="59">
        <v>0</v>
      </c>
      <c r="O206" s="198"/>
      <c r="P206" s="199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72"/>
      <c r="AB206" s="184"/>
      <c r="AC206" s="182"/>
    </row>
    <row r="207" spans="1:29" s="50" customFormat="1" ht="9.6" customHeight="1" x14ac:dyDescent="0.25">
      <c r="A207" s="185"/>
      <c r="B207" s="184"/>
      <c r="C207" s="184"/>
      <c r="D207" s="185"/>
      <c r="E207" s="63" t="s">
        <v>188</v>
      </c>
      <c r="F207" s="63" t="s">
        <v>294</v>
      </c>
      <c r="G207" s="59">
        <v>2</v>
      </c>
      <c r="H207" s="59">
        <v>2</v>
      </c>
      <c r="I207" s="59">
        <v>0</v>
      </c>
      <c r="J207" s="63" t="s">
        <v>188</v>
      </c>
      <c r="K207" s="63" t="s">
        <v>294</v>
      </c>
      <c r="L207" s="59">
        <v>2</v>
      </c>
      <c r="M207" s="59">
        <v>2</v>
      </c>
      <c r="N207" s="59">
        <v>0</v>
      </c>
      <c r="O207" s="198"/>
      <c r="P207" s="199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72"/>
      <c r="AB207" s="184"/>
      <c r="AC207" s="182"/>
    </row>
    <row r="208" spans="1:29" s="50" customFormat="1" ht="9.6" customHeight="1" x14ac:dyDescent="0.25">
      <c r="A208" s="185"/>
      <c r="B208" s="184"/>
      <c r="C208" s="184"/>
      <c r="D208" s="185"/>
      <c r="E208" s="63" t="s">
        <v>194</v>
      </c>
      <c r="F208" s="63" t="s">
        <v>294</v>
      </c>
      <c r="G208" s="59">
        <v>0.97</v>
      </c>
      <c r="H208" s="59">
        <v>0.97</v>
      </c>
      <c r="I208" s="59">
        <v>0</v>
      </c>
      <c r="J208" s="63" t="s">
        <v>194</v>
      </c>
      <c r="K208" s="63" t="s">
        <v>294</v>
      </c>
      <c r="L208" s="59">
        <v>0.97</v>
      </c>
      <c r="M208" s="59">
        <v>0.97</v>
      </c>
      <c r="N208" s="59">
        <v>0</v>
      </c>
      <c r="O208" s="62" t="s">
        <v>199</v>
      </c>
      <c r="P208" s="65">
        <v>6</v>
      </c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72"/>
      <c r="AB208" s="184"/>
      <c r="AC208" s="182"/>
    </row>
    <row r="209" spans="1:29" s="50" customFormat="1" ht="9.6" customHeight="1" x14ac:dyDescent="0.25">
      <c r="A209" s="185"/>
      <c r="B209" s="184"/>
      <c r="C209" s="185"/>
      <c r="D209" s="185"/>
      <c r="E209" s="63" t="s">
        <v>221</v>
      </c>
      <c r="F209" s="63" t="s">
        <v>294</v>
      </c>
      <c r="G209" s="59">
        <v>0.97</v>
      </c>
      <c r="H209" s="59">
        <v>0.97</v>
      </c>
      <c r="I209" s="59">
        <v>0</v>
      </c>
      <c r="J209" s="63" t="s">
        <v>221</v>
      </c>
      <c r="K209" s="63" t="s">
        <v>294</v>
      </c>
      <c r="L209" s="59">
        <v>0.97</v>
      </c>
      <c r="M209" s="59">
        <v>0.97</v>
      </c>
      <c r="N209" s="59">
        <v>0</v>
      </c>
      <c r="O209" s="198" t="s">
        <v>201</v>
      </c>
      <c r="P209" s="199">
        <v>3</v>
      </c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72"/>
      <c r="AB209" s="184"/>
      <c r="AC209" s="182"/>
    </row>
    <row r="210" spans="1:29" s="50" customFormat="1" ht="9.6" customHeight="1" x14ac:dyDescent="0.25">
      <c r="A210" s="185"/>
      <c r="B210" s="184"/>
      <c r="C210" s="183" t="s">
        <v>197</v>
      </c>
      <c r="D210" s="185"/>
      <c r="E210" s="96" t="s">
        <v>198</v>
      </c>
      <c r="F210" s="96" t="s">
        <v>294</v>
      </c>
      <c r="G210" s="97">
        <v>1.06</v>
      </c>
      <c r="H210" s="97">
        <v>1.06</v>
      </c>
      <c r="I210" s="97">
        <v>0</v>
      </c>
      <c r="J210" s="96" t="s">
        <v>198</v>
      </c>
      <c r="K210" s="96" t="s">
        <v>294</v>
      </c>
      <c r="L210" s="97">
        <v>1.06</v>
      </c>
      <c r="M210" s="97">
        <v>1.06</v>
      </c>
      <c r="N210" s="97">
        <v>0</v>
      </c>
      <c r="O210" s="198"/>
      <c r="P210" s="199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72"/>
      <c r="AB210" s="184"/>
      <c r="AC210" s="182"/>
    </row>
    <row r="211" spans="1:29" s="50" customFormat="1" ht="9.6" customHeight="1" x14ac:dyDescent="0.25">
      <c r="A211" s="182"/>
      <c r="B211" s="184"/>
      <c r="C211" s="184"/>
      <c r="D211" s="182"/>
      <c r="E211" s="63" t="s">
        <v>208</v>
      </c>
      <c r="F211" s="63" t="s">
        <v>294</v>
      </c>
      <c r="G211" s="59">
        <v>1.06</v>
      </c>
      <c r="H211" s="59">
        <v>1.06</v>
      </c>
      <c r="I211" s="59">
        <v>0</v>
      </c>
      <c r="J211" s="63" t="s">
        <v>208</v>
      </c>
      <c r="K211" s="63" t="s">
        <v>294</v>
      </c>
      <c r="L211" s="59">
        <v>1.06</v>
      </c>
      <c r="M211" s="59">
        <v>1.06</v>
      </c>
      <c r="N211" s="59">
        <v>0</v>
      </c>
      <c r="O211" s="198"/>
      <c r="P211" s="199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72"/>
      <c r="AB211" s="184"/>
      <c r="AC211" s="182"/>
    </row>
    <row r="212" spans="1:29" s="50" customFormat="1" ht="9.6" customHeight="1" x14ac:dyDescent="0.25">
      <c r="A212" s="182"/>
      <c r="B212" s="184"/>
      <c r="C212" s="184"/>
      <c r="D212" s="182"/>
      <c r="E212" s="63" t="s">
        <v>229</v>
      </c>
      <c r="F212" s="63" t="s">
        <v>294</v>
      </c>
      <c r="G212" s="59">
        <v>1.03</v>
      </c>
      <c r="H212" s="59">
        <v>1.03</v>
      </c>
      <c r="I212" s="59">
        <v>0</v>
      </c>
      <c r="J212" s="63" t="s">
        <v>229</v>
      </c>
      <c r="K212" s="63" t="s">
        <v>294</v>
      </c>
      <c r="L212" s="59">
        <v>1.03</v>
      </c>
      <c r="M212" s="59">
        <v>1.03</v>
      </c>
      <c r="N212" s="59">
        <v>0</v>
      </c>
      <c r="O212" s="198" t="s">
        <v>297</v>
      </c>
      <c r="P212" s="199">
        <v>1</v>
      </c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72"/>
      <c r="AB212" s="184"/>
      <c r="AC212" s="182"/>
    </row>
    <row r="213" spans="1:29" s="50" customFormat="1" ht="9.6" customHeight="1" x14ac:dyDescent="0.25">
      <c r="A213" s="182"/>
      <c r="B213" s="184"/>
      <c r="C213" s="184"/>
      <c r="D213" s="182"/>
      <c r="E213" s="63" t="s">
        <v>230</v>
      </c>
      <c r="F213" s="63" t="s">
        <v>294</v>
      </c>
      <c r="G213" s="59">
        <v>1.03</v>
      </c>
      <c r="H213" s="59">
        <v>1.03</v>
      </c>
      <c r="I213" s="59">
        <v>0</v>
      </c>
      <c r="J213" s="63" t="s">
        <v>230</v>
      </c>
      <c r="K213" s="63" t="s">
        <v>294</v>
      </c>
      <c r="L213" s="59">
        <v>1.03</v>
      </c>
      <c r="M213" s="59">
        <v>1.03</v>
      </c>
      <c r="N213" s="59">
        <v>0</v>
      </c>
      <c r="O213" s="198"/>
      <c r="P213" s="199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72"/>
      <c r="AB213" s="184"/>
      <c r="AC213" s="182"/>
    </row>
    <row r="214" spans="1:29" s="50" customFormat="1" ht="9.6" customHeight="1" x14ac:dyDescent="0.25">
      <c r="A214" s="182"/>
      <c r="B214" s="184"/>
      <c r="C214" s="184"/>
      <c r="D214" s="182"/>
      <c r="E214" s="63" t="s">
        <v>200</v>
      </c>
      <c r="F214" s="63" t="s">
        <v>294</v>
      </c>
      <c r="G214" s="59">
        <v>1.03</v>
      </c>
      <c r="H214" s="59">
        <v>1.03</v>
      </c>
      <c r="I214" s="59">
        <v>0</v>
      </c>
      <c r="J214" s="63" t="s">
        <v>200</v>
      </c>
      <c r="K214" s="63" t="s">
        <v>294</v>
      </c>
      <c r="L214" s="59">
        <v>1.03</v>
      </c>
      <c r="M214" s="59">
        <v>1.03</v>
      </c>
      <c r="N214" s="59">
        <v>0</v>
      </c>
      <c r="O214" s="198"/>
      <c r="P214" s="199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72"/>
      <c r="AB214" s="184"/>
      <c r="AC214" s="182"/>
    </row>
    <row r="215" spans="1:29" s="104" customFormat="1" ht="9.6" customHeight="1" x14ac:dyDescent="0.25">
      <c r="A215" s="182"/>
      <c r="B215" s="184"/>
      <c r="C215" s="98"/>
      <c r="D215" s="182"/>
      <c r="E215" s="99" t="s">
        <v>265</v>
      </c>
      <c r="F215" s="99" t="s">
        <v>294</v>
      </c>
      <c r="G215" s="100">
        <v>1.06</v>
      </c>
      <c r="H215" s="100">
        <v>1.06</v>
      </c>
      <c r="I215" s="101">
        <v>0</v>
      </c>
      <c r="J215" s="102" t="s">
        <v>265</v>
      </c>
      <c r="K215" s="102" t="s">
        <v>294</v>
      </c>
      <c r="L215" s="100">
        <v>1.06</v>
      </c>
      <c r="M215" s="100">
        <v>1.06</v>
      </c>
      <c r="N215" s="101">
        <v>0</v>
      </c>
      <c r="O215" s="198"/>
      <c r="P215" s="199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03"/>
      <c r="AB215" s="184"/>
      <c r="AC215" s="182"/>
    </row>
    <row r="216" spans="1:29" s="104" customFormat="1" ht="18.600000000000001" customHeight="1" x14ac:dyDescent="0.25">
      <c r="A216" s="182"/>
      <c r="B216" s="184"/>
      <c r="C216" s="98"/>
      <c r="D216" s="182"/>
      <c r="E216" s="99" t="s">
        <v>223</v>
      </c>
      <c r="F216" s="105" t="s">
        <v>298</v>
      </c>
      <c r="G216" s="100">
        <v>3.88</v>
      </c>
      <c r="H216" s="100">
        <v>3.88</v>
      </c>
      <c r="I216" s="106">
        <v>0</v>
      </c>
      <c r="J216" s="99" t="s">
        <v>223</v>
      </c>
      <c r="K216" s="105" t="s">
        <v>298</v>
      </c>
      <c r="L216" s="100">
        <v>3.88</v>
      </c>
      <c r="M216" s="100">
        <v>3.88</v>
      </c>
      <c r="N216" s="106">
        <v>0</v>
      </c>
      <c r="O216" s="198"/>
      <c r="P216" s="199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03"/>
      <c r="AB216" s="184"/>
      <c r="AC216" s="182"/>
    </row>
    <row r="217" spans="1:29" s="50" customFormat="1" ht="9.6" customHeight="1" x14ac:dyDescent="0.25">
      <c r="A217" s="182"/>
      <c r="B217" s="184"/>
      <c r="C217" s="59" t="s">
        <v>213</v>
      </c>
      <c r="D217" s="182"/>
      <c r="E217" s="63" t="s">
        <v>214</v>
      </c>
      <c r="F217" s="63" t="s">
        <v>294</v>
      </c>
      <c r="G217" s="59">
        <v>2</v>
      </c>
      <c r="H217" s="59">
        <v>2</v>
      </c>
      <c r="I217" s="59">
        <v>0</v>
      </c>
      <c r="J217" s="63" t="s">
        <v>214</v>
      </c>
      <c r="K217" s="63" t="s">
        <v>294</v>
      </c>
      <c r="L217" s="59">
        <v>2</v>
      </c>
      <c r="M217" s="59">
        <v>2</v>
      </c>
      <c r="N217" s="59">
        <v>0</v>
      </c>
      <c r="O217" s="183"/>
      <c r="P217" s="188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72"/>
      <c r="AB217" s="184"/>
      <c r="AC217" s="182"/>
    </row>
    <row r="218" spans="1:29" s="50" customFormat="1" ht="9.6" customHeight="1" x14ac:dyDescent="0.25">
      <c r="A218" s="182"/>
      <c r="B218" s="184"/>
      <c r="C218" s="183"/>
      <c r="D218" s="182"/>
      <c r="E218" s="63"/>
      <c r="F218" s="74" t="s">
        <v>146</v>
      </c>
      <c r="G218" s="75">
        <f>H218+I218</f>
        <v>19.09</v>
      </c>
      <c r="H218" s="75">
        <f>SUM(H205:H217)</f>
        <v>19.09</v>
      </c>
      <c r="I218" s="75">
        <f>SUM(I205:I217)</f>
        <v>0</v>
      </c>
      <c r="J218" s="63"/>
      <c r="K218" s="74" t="s">
        <v>146</v>
      </c>
      <c r="L218" s="75">
        <f>M218+N218</f>
        <v>19.09</v>
      </c>
      <c r="M218" s="75">
        <f>SUM(M205:M217)</f>
        <v>19.09</v>
      </c>
      <c r="N218" s="75">
        <f>SUM(N205:N217)</f>
        <v>0</v>
      </c>
      <c r="O218" s="184"/>
      <c r="P218" s="203"/>
      <c r="Q218" s="184"/>
      <c r="R218" s="184"/>
      <c r="S218" s="184"/>
      <c r="T218" s="184"/>
      <c r="U218" s="184"/>
      <c r="V218" s="184"/>
      <c r="W218" s="72"/>
      <c r="X218" s="72"/>
      <c r="Y218" s="72"/>
      <c r="Z218" s="72"/>
      <c r="AA218" s="72"/>
      <c r="AB218" s="72"/>
      <c r="AC218" s="182"/>
    </row>
    <row r="219" spans="1:29" s="50" customFormat="1" ht="9.6" customHeight="1" x14ac:dyDescent="0.25">
      <c r="A219" s="182"/>
      <c r="B219" s="185"/>
      <c r="C219" s="185"/>
      <c r="D219" s="182"/>
      <c r="E219" s="63"/>
      <c r="F219" s="83" t="s">
        <v>205</v>
      </c>
      <c r="G219" s="84">
        <f>H219+I219</f>
        <v>18</v>
      </c>
      <c r="H219" s="84">
        <v>18</v>
      </c>
      <c r="I219" s="59"/>
      <c r="J219" s="85"/>
      <c r="K219" s="85"/>
      <c r="L219" s="86"/>
      <c r="M219" s="86"/>
      <c r="N219" s="86"/>
      <c r="O219" s="185"/>
      <c r="P219" s="189"/>
      <c r="Q219" s="185"/>
      <c r="R219" s="185"/>
      <c r="S219" s="185"/>
      <c r="T219" s="185"/>
      <c r="U219" s="185"/>
      <c r="V219" s="185"/>
      <c r="W219" s="97"/>
      <c r="X219" s="97"/>
      <c r="Y219" s="97"/>
      <c r="Z219" s="97"/>
      <c r="AA219" s="97"/>
      <c r="AB219" s="97"/>
      <c r="AC219" s="182"/>
    </row>
    <row r="220" spans="1:29" s="50" customFormat="1" ht="9.6" customHeight="1" x14ac:dyDescent="0.25">
      <c r="A220" s="182">
        <v>30</v>
      </c>
      <c r="B220" s="183"/>
      <c r="C220" s="183" t="s">
        <v>186</v>
      </c>
      <c r="D220" s="182" t="s">
        <v>299</v>
      </c>
      <c r="E220" s="63" t="s">
        <v>217</v>
      </c>
      <c r="F220" s="63" t="s">
        <v>300</v>
      </c>
      <c r="G220" s="59">
        <v>2</v>
      </c>
      <c r="H220" s="59">
        <v>2</v>
      </c>
      <c r="I220" s="59">
        <v>0</v>
      </c>
      <c r="J220" s="63" t="s">
        <v>217</v>
      </c>
      <c r="K220" s="63" t="s">
        <v>300</v>
      </c>
      <c r="L220" s="59">
        <v>2</v>
      </c>
      <c r="M220" s="59">
        <v>2</v>
      </c>
      <c r="N220" s="59">
        <v>0</v>
      </c>
      <c r="O220" s="198" t="s">
        <v>190</v>
      </c>
      <c r="P220" s="199">
        <v>10.48</v>
      </c>
      <c r="Q220" s="183" t="s">
        <v>155</v>
      </c>
      <c r="R220" s="183" t="s">
        <v>156</v>
      </c>
      <c r="S220" s="183"/>
      <c r="T220" s="183" t="s">
        <v>301</v>
      </c>
      <c r="U220" s="183" t="s">
        <v>302</v>
      </c>
      <c r="V220" s="183" t="s">
        <v>193</v>
      </c>
      <c r="W220" s="183"/>
      <c r="X220" s="183"/>
      <c r="Y220" s="183"/>
      <c r="Z220" s="183"/>
      <c r="AA220" s="71"/>
      <c r="AB220" s="183"/>
      <c r="AC220" s="190"/>
    </row>
    <row r="221" spans="1:29" s="50" customFormat="1" ht="9.6" customHeight="1" x14ac:dyDescent="0.25">
      <c r="A221" s="182"/>
      <c r="B221" s="184"/>
      <c r="C221" s="184"/>
      <c r="D221" s="182"/>
      <c r="E221" s="63" t="s">
        <v>220</v>
      </c>
      <c r="F221" s="63" t="s">
        <v>300</v>
      </c>
      <c r="G221" s="59">
        <v>1</v>
      </c>
      <c r="H221" s="59">
        <v>1</v>
      </c>
      <c r="I221" s="59">
        <v>0</v>
      </c>
      <c r="J221" s="63" t="s">
        <v>220</v>
      </c>
      <c r="K221" s="63" t="s">
        <v>300</v>
      </c>
      <c r="L221" s="59">
        <v>1</v>
      </c>
      <c r="M221" s="59">
        <v>1</v>
      </c>
      <c r="N221" s="59">
        <v>0</v>
      </c>
      <c r="O221" s="198"/>
      <c r="P221" s="199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72"/>
      <c r="AB221" s="184"/>
      <c r="AC221" s="190"/>
    </row>
    <row r="222" spans="1:29" s="50" customFormat="1" ht="9.6" customHeight="1" x14ac:dyDescent="0.25">
      <c r="A222" s="182"/>
      <c r="B222" s="184"/>
      <c r="C222" s="184"/>
      <c r="D222" s="182"/>
      <c r="E222" s="63" t="s">
        <v>188</v>
      </c>
      <c r="F222" s="63" t="s">
        <v>300</v>
      </c>
      <c r="G222" s="59">
        <v>1</v>
      </c>
      <c r="H222" s="59">
        <v>1</v>
      </c>
      <c r="I222" s="59">
        <v>0</v>
      </c>
      <c r="J222" s="63" t="s">
        <v>188</v>
      </c>
      <c r="K222" s="63" t="s">
        <v>300</v>
      </c>
      <c r="L222" s="59">
        <v>1</v>
      </c>
      <c r="M222" s="59">
        <v>1</v>
      </c>
      <c r="N222" s="59">
        <v>0</v>
      </c>
      <c r="O222" s="198"/>
      <c r="P222" s="199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72"/>
      <c r="AB222" s="184"/>
      <c r="AC222" s="190"/>
    </row>
    <row r="223" spans="1:29" s="50" customFormat="1" ht="9.6" customHeight="1" x14ac:dyDescent="0.25">
      <c r="A223" s="182"/>
      <c r="B223" s="184"/>
      <c r="C223" s="184"/>
      <c r="D223" s="182"/>
      <c r="E223" s="63" t="s">
        <v>194</v>
      </c>
      <c r="F223" s="63" t="s">
        <v>300</v>
      </c>
      <c r="G223" s="59">
        <v>1.94</v>
      </c>
      <c r="H223" s="59">
        <v>1.94</v>
      </c>
      <c r="I223" s="59">
        <v>0</v>
      </c>
      <c r="J223" s="63" t="s">
        <v>194</v>
      </c>
      <c r="K223" s="63" t="s">
        <v>300</v>
      </c>
      <c r="L223" s="59">
        <v>1.94</v>
      </c>
      <c r="M223" s="59">
        <v>1.94</v>
      </c>
      <c r="N223" s="59">
        <v>0</v>
      </c>
      <c r="O223" s="62" t="s">
        <v>199</v>
      </c>
      <c r="P223" s="65">
        <v>6</v>
      </c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72"/>
      <c r="AB223" s="184"/>
      <c r="AC223" s="190"/>
    </row>
    <row r="224" spans="1:29" s="50" customFormat="1" ht="9.6" customHeight="1" x14ac:dyDescent="0.25">
      <c r="A224" s="182"/>
      <c r="B224" s="184"/>
      <c r="C224" s="184"/>
      <c r="D224" s="182"/>
      <c r="E224" s="63" t="s">
        <v>221</v>
      </c>
      <c r="F224" s="63" t="s">
        <v>300</v>
      </c>
      <c r="G224" s="59">
        <v>1.94</v>
      </c>
      <c r="H224" s="59">
        <v>1.94</v>
      </c>
      <c r="I224" s="59">
        <v>0</v>
      </c>
      <c r="J224" s="63" t="s">
        <v>221</v>
      </c>
      <c r="K224" s="63" t="s">
        <v>300</v>
      </c>
      <c r="L224" s="59">
        <v>1.94</v>
      </c>
      <c r="M224" s="59">
        <v>1.94</v>
      </c>
      <c r="N224" s="59">
        <v>0</v>
      </c>
      <c r="O224" s="198" t="s">
        <v>201</v>
      </c>
      <c r="P224" s="199">
        <v>3</v>
      </c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72"/>
      <c r="AB224" s="184"/>
      <c r="AC224" s="190"/>
    </row>
    <row r="225" spans="1:29" s="50" customFormat="1" ht="9.6" customHeight="1" x14ac:dyDescent="0.25">
      <c r="A225" s="182"/>
      <c r="B225" s="184"/>
      <c r="C225" s="184"/>
      <c r="D225" s="182"/>
      <c r="E225" s="63" t="s">
        <v>217</v>
      </c>
      <c r="F225" s="63" t="s">
        <v>303</v>
      </c>
      <c r="G225" s="59">
        <v>1</v>
      </c>
      <c r="H225" s="59">
        <v>1</v>
      </c>
      <c r="I225" s="59">
        <v>0</v>
      </c>
      <c r="J225" s="63" t="s">
        <v>217</v>
      </c>
      <c r="K225" s="63" t="s">
        <v>303</v>
      </c>
      <c r="L225" s="59">
        <v>1</v>
      </c>
      <c r="M225" s="59">
        <v>1</v>
      </c>
      <c r="N225" s="59">
        <v>0</v>
      </c>
      <c r="O225" s="198"/>
      <c r="P225" s="199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72"/>
      <c r="AB225" s="184"/>
      <c r="AC225" s="190"/>
    </row>
    <row r="226" spans="1:29" s="50" customFormat="1" ht="9.6" customHeight="1" x14ac:dyDescent="0.25">
      <c r="A226" s="182"/>
      <c r="B226" s="184"/>
      <c r="C226" s="184"/>
      <c r="D226" s="182"/>
      <c r="E226" s="63" t="s">
        <v>220</v>
      </c>
      <c r="F226" s="63" t="s">
        <v>303</v>
      </c>
      <c r="G226" s="59">
        <v>1</v>
      </c>
      <c r="H226" s="59">
        <v>1</v>
      </c>
      <c r="I226" s="59">
        <v>0</v>
      </c>
      <c r="J226" s="63" t="s">
        <v>220</v>
      </c>
      <c r="K226" s="63" t="s">
        <v>303</v>
      </c>
      <c r="L226" s="59">
        <v>1</v>
      </c>
      <c r="M226" s="59">
        <v>1</v>
      </c>
      <c r="N226" s="59">
        <v>0</v>
      </c>
      <c r="O226" s="198"/>
      <c r="P226" s="199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72"/>
      <c r="AB226" s="184"/>
      <c r="AC226" s="190"/>
    </row>
    <row r="227" spans="1:29" s="50" customFormat="1" ht="9.6" customHeight="1" x14ac:dyDescent="0.25">
      <c r="A227" s="182"/>
      <c r="B227" s="184"/>
      <c r="C227" s="184"/>
      <c r="D227" s="182"/>
      <c r="E227" s="63" t="s">
        <v>188</v>
      </c>
      <c r="F227" s="63" t="s">
        <v>303</v>
      </c>
      <c r="G227" s="59">
        <v>1</v>
      </c>
      <c r="H227" s="59">
        <v>1</v>
      </c>
      <c r="I227" s="59">
        <v>0</v>
      </c>
      <c r="J227" s="63" t="s">
        <v>188</v>
      </c>
      <c r="K227" s="63" t="s">
        <v>303</v>
      </c>
      <c r="L227" s="59">
        <v>1</v>
      </c>
      <c r="M227" s="59">
        <v>1</v>
      </c>
      <c r="N227" s="59">
        <v>0</v>
      </c>
      <c r="O227" s="198" t="s">
        <v>304</v>
      </c>
      <c r="P227" s="199">
        <v>1</v>
      </c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72"/>
      <c r="AB227" s="184"/>
      <c r="AC227" s="190"/>
    </row>
    <row r="228" spans="1:29" s="50" customFormat="1" ht="9.6" customHeight="1" x14ac:dyDescent="0.25">
      <c r="A228" s="182"/>
      <c r="B228" s="184"/>
      <c r="C228" s="184"/>
      <c r="D228" s="182"/>
      <c r="E228" s="63" t="s">
        <v>194</v>
      </c>
      <c r="F228" s="63" t="s">
        <v>303</v>
      </c>
      <c r="G228" s="59">
        <v>0.97</v>
      </c>
      <c r="H228" s="59">
        <v>0.97</v>
      </c>
      <c r="I228" s="59">
        <v>0</v>
      </c>
      <c r="J228" s="63" t="s">
        <v>194</v>
      </c>
      <c r="K228" s="63" t="s">
        <v>303</v>
      </c>
      <c r="L228" s="59">
        <v>0.97</v>
      </c>
      <c r="M228" s="59">
        <v>0.97</v>
      </c>
      <c r="N228" s="59">
        <v>0</v>
      </c>
      <c r="O228" s="198"/>
      <c r="P228" s="199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72"/>
      <c r="AB228" s="184"/>
      <c r="AC228" s="190"/>
    </row>
    <row r="229" spans="1:29" s="50" customFormat="1" ht="9.6" customHeight="1" x14ac:dyDescent="0.25">
      <c r="A229" s="182"/>
      <c r="B229" s="184"/>
      <c r="C229" s="185"/>
      <c r="D229" s="182"/>
      <c r="E229" s="63" t="s">
        <v>221</v>
      </c>
      <c r="F229" s="63" t="s">
        <v>303</v>
      </c>
      <c r="G229" s="59">
        <v>0.97</v>
      </c>
      <c r="H229" s="59">
        <v>0.97</v>
      </c>
      <c r="I229" s="59">
        <v>0</v>
      </c>
      <c r="J229" s="63" t="s">
        <v>221</v>
      </c>
      <c r="K229" s="63" t="s">
        <v>303</v>
      </c>
      <c r="L229" s="59">
        <v>0.97</v>
      </c>
      <c r="M229" s="59">
        <v>0.97</v>
      </c>
      <c r="N229" s="59">
        <v>0</v>
      </c>
      <c r="O229" s="198"/>
      <c r="P229" s="199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72"/>
      <c r="AB229" s="184"/>
      <c r="AC229" s="190"/>
    </row>
    <row r="230" spans="1:29" s="50" customFormat="1" ht="9.6" customHeight="1" x14ac:dyDescent="0.25">
      <c r="A230" s="182"/>
      <c r="B230" s="184"/>
      <c r="C230" s="183" t="s">
        <v>197</v>
      </c>
      <c r="D230" s="182"/>
      <c r="E230" s="63" t="s">
        <v>198</v>
      </c>
      <c r="F230" s="63" t="s">
        <v>300</v>
      </c>
      <c r="G230" s="59">
        <v>1.06</v>
      </c>
      <c r="H230" s="59">
        <v>1.06</v>
      </c>
      <c r="I230" s="59">
        <v>0</v>
      </c>
      <c r="J230" s="63" t="s">
        <v>198</v>
      </c>
      <c r="K230" s="63" t="s">
        <v>300</v>
      </c>
      <c r="L230" s="59">
        <v>1.06</v>
      </c>
      <c r="M230" s="59">
        <v>1.06</v>
      </c>
      <c r="N230" s="59">
        <v>0</v>
      </c>
      <c r="O230" s="198"/>
      <c r="P230" s="199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72"/>
      <c r="AB230" s="184"/>
      <c r="AC230" s="190"/>
    </row>
    <row r="231" spans="1:29" s="50" customFormat="1" ht="9.6" customHeight="1" x14ac:dyDescent="0.25">
      <c r="A231" s="182"/>
      <c r="B231" s="184"/>
      <c r="C231" s="184"/>
      <c r="D231" s="182"/>
      <c r="E231" s="63" t="s">
        <v>232</v>
      </c>
      <c r="F231" s="63" t="s">
        <v>300</v>
      </c>
      <c r="G231" s="59">
        <v>0.91</v>
      </c>
      <c r="H231" s="59">
        <v>0.91</v>
      </c>
      <c r="I231" s="59">
        <v>0</v>
      </c>
      <c r="J231" s="63" t="s">
        <v>232</v>
      </c>
      <c r="K231" s="63" t="s">
        <v>300</v>
      </c>
      <c r="L231" s="59">
        <v>0.91</v>
      </c>
      <c r="M231" s="59">
        <v>0.91</v>
      </c>
      <c r="N231" s="59">
        <v>0</v>
      </c>
      <c r="O231" s="198"/>
      <c r="P231" s="199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72"/>
      <c r="AB231" s="184"/>
      <c r="AC231" s="190"/>
    </row>
    <row r="232" spans="1:29" s="50" customFormat="1" ht="9.6" customHeight="1" x14ac:dyDescent="0.25">
      <c r="A232" s="182"/>
      <c r="B232" s="184"/>
      <c r="C232" s="184"/>
      <c r="D232" s="182"/>
      <c r="E232" s="63" t="s">
        <v>233</v>
      </c>
      <c r="F232" s="63" t="s">
        <v>300</v>
      </c>
      <c r="G232" s="59">
        <v>0.91</v>
      </c>
      <c r="H232" s="59">
        <v>0.91</v>
      </c>
      <c r="I232" s="59">
        <v>0</v>
      </c>
      <c r="J232" s="63" t="s">
        <v>233</v>
      </c>
      <c r="K232" s="63" t="s">
        <v>300</v>
      </c>
      <c r="L232" s="59">
        <v>0.91</v>
      </c>
      <c r="M232" s="59">
        <v>0.91</v>
      </c>
      <c r="N232" s="59">
        <v>0</v>
      </c>
      <c r="O232" s="183"/>
      <c r="P232" s="188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72"/>
      <c r="AB232" s="184"/>
      <c r="AC232" s="190"/>
    </row>
    <row r="233" spans="1:29" s="50" customFormat="1" ht="9.6" customHeight="1" x14ac:dyDescent="0.25">
      <c r="A233" s="182"/>
      <c r="B233" s="184"/>
      <c r="C233" s="184"/>
      <c r="D233" s="182"/>
      <c r="E233" s="63" t="s">
        <v>210</v>
      </c>
      <c r="F233" s="63" t="s">
        <v>300</v>
      </c>
      <c r="G233" s="59">
        <v>0.91</v>
      </c>
      <c r="H233" s="59">
        <v>0.91</v>
      </c>
      <c r="I233" s="59">
        <v>0</v>
      </c>
      <c r="J233" s="63" t="s">
        <v>210</v>
      </c>
      <c r="K233" s="63" t="s">
        <v>300</v>
      </c>
      <c r="L233" s="59">
        <v>0.91</v>
      </c>
      <c r="M233" s="59">
        <v>0.91</v>
      </c>
      <c r="N233" s="59">
        <v>0</v>
      </c>
      <c r="O233" s="184"/>
      <c r="P233" s="203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72"/>
      <c r="AB233" s="184"/>
      <c r="AC233" s="190"/>
    </row>
    <row r="234" spans="1:29" s="50" customFormat="1" ht="9.6" customHeight="1" x14ac:dyDescent="0.25">
      <c r="A234" s="182"/>
      <c r="B234" s="184"/>
      <c r="C234" s="184"/>
      <c r="D234" s="182"/>
      <c r="E234" s="63" t="s">
        <v>211</v>
      </c>
      <c r="F234" s="63" t="s">
        <v>300</v>
      </c>
      <c r="G234" s="59">
        <v>0.91</v>
      </c>
      <c r="H234" s="59">
        <v>0.91</v>
      </c>
      <c r="I234" s="59">
        <v>0</v>
      </c>
      <c r="J234" s="63" t="s">
        <v>211</v>
      </c>
      <c r="K234" s="63" t="s">
        <v>300</v>
      </c>
      <c r="L234" s="59">
        <v>0.91</v>
      </c>
      <c r="M234" s="59">
        <v>0.91</v>
      </c>
      <c r="N234" s="59">
        <v>0</v>
      </c>
      <c r="O234" s="184"/>
      <c r="P234" s="203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72"/>
      <c r="AB234" s="184"/>
      <c r="AC234" s="190"/>
    </row>
    <row r="235" spans="1:29" s="50" customFormat="1" ht="9.6" customHeight="1" x14ac:dyDescent="0.25">
      <c r="A235" s="182"/>
      <c r="B235" s="184"/>
      <c r="C235" s="59" t="s">
        <v>213</v>
      </c>
      <c r="D235" s="182"/>
      <c r="E235" s="63" t="s">
        <v>214</v>
      </c>
      <c r="F235" s="63" t="s">
        <v>300</v>
      </c>
      <c r="G235" s="59">
        <v>2</v>
      </c>
      <c r="H235" s="59">
        <v>2</v>
      </c>
      <c r="I235" s="59">
        <v>0</v>
      </c>
      <c r="J235" s="63" t="s">
        <v>214</v>
      </c>
      <c r="K235" s="63" t="s">
        <v>300</v>
      </c>
      <c r="L235" s="59">
        <v>2</v>
      </c>
      <c r="M235" s="59">
        <v>2</v>
      </c>
      <c r="N235" s="59">
        <v>0</v>
      </c>
      <c r="O235" s="184"/>
      <c r="P235" s="203"/>
      <c r="Q235" s="184"/>
      <c r="R235" s="184"/>
      <c r="S235" s="184"/>
      <c r="T235" s="184"/>
      <c r="U235" s="184"/>
      <c r="V235" s="184"/>
      <c r="W235" s="72"/>
      <c r="X235" s="72"/>
      <c r="Y235" s="72"/>
      <c r="Z235" s="72"/>
      <c r="AA235" s="72"/>
      <c r="AB235" s="72"/>
      <c r="AC235" s="190"/>
    </row>
    <row r="236" spans="1:29" s="50" customFormat="1" ht="9.6" customHeight="1" x14ac:dyDescent="0.25">
      <c r="A236" s="182"/>
      <c r="B236" s="184"/>
      <c r="C236" s="183"/>
      <c r="D236" s="182"/>
      <c r="E236" s="63"/>
      <c r="F236" s="74" t="s">
        <v>146</v>
      </c>
      <c r="G236" s="90">
        <f>H236+I236</f>
        <v>19.52</v>
      </c>
      <c r="H236" s="90">
        <f>SUM(H220:H235)</f>
        <v>19.52</v>
      </c>
      <c r="I236" s="90">
        <f>SUM(I220:I235)</f>
        <v>0</v>
      </c>
      <c r="J236" s="63"/>
      <c r="K236" s="74" t="s">
        <v>146</v>
      </c>
      <c r="L236" s="75">
        <f>M236+N236</f>
        <v>19.52</v>
      </c>
      <c r="M236" s="75">
        <f>SUM(M220:M235)</f>
        <v>19.52</v>
      </c>
      <c r="N236" s="75">
        <f>SUM(N220:N234)</f>
        <v>0</v>
      </c>
      <c r="O236" s="184"/>
      <c r="P236" s="203"/>
      <c r="Q236" s="184"/>
      <c r="R236" s="184"/>
      <c r="S236" s="184"/>
      <c r="T236" s="184"/>
      <c r="U236" s="184"/>
      <c r="V236" s="184"/>
      <c r="W236" s="72"/>
      <c r="X236" s="72"/>
      <c r="Y236" s="72"/>
      <c r="Z236" s="72"/>
      <c r="AA236" s="72"/>
      <c r="AB236" s="72"/>
      <c r="AC236" s="190"/>
    </row>
    <row r="237" spans="1:29" s="50" customFormat="1" ht="9.6" customHeight="1" x14ac:dyDescent="0.25">
      <c r="A237" s="182"/>
      <c r="B237" s="185"/>
      <c r="C237" s="185"/>
      <c r="D237" s="182"/>
      <c r="E237" s="63"/>
      <c r="F237" s="83" t="s">
        <v>205</v>
      </c>
      <c r="G237" s="84">
        <f>H237+I237</f>
        <v>18</v>
      </c>
      <c r="H237" s="84">
        <v>18</v>
      </c>
      <c r="I237" s="59"/>
      <c r="J237" s="85"/>
      <c r="K237" s="85"/>
      <c r="L237" s="86"/>
      <c r="M237" s="86"/>
      <c r="N237" s="86"/>
      <c r="O237" s="185"/>
      <c r="P237" s="189"/>
      <c r="Q237" s="185"/>
      <c r="R237" s="185"/>
      <c r="S237" s="185"/>
      <c r="T237" s="185"/>
      <c r="U237" s="185"/>
      <c r="V237" s="185"/>
      <c r="W237" s="97"/>
      <c r="X237" s="97"/>
      <c r="Y237" s="97"/>
      <c r="Z237" s="97"/>
      <c r="AA237" s="97"/>
      <c r="AB237" s="97"/>
      <c r="AC237" s="190"/>
    </row>
    <row r="238" spans="1:29" s="50" customFormat="1" ht="9.6" customHeight="1" x14ac:dyDescent="0.25">
      <c r="A238" s="59"/>
      <c r="B238" s="72"/>
      <c r="C238" s="72"/>
      <c r="D238" s="183" t="s">
        <v>305</v>
      </c>
      <c r="E238" s="63"/>
      <c r="F238" s="63"/>
      <c r="G238" s="59"/>
      <c r="H238" s="59"/>
      <c r="I238" s="59"/>
      <c r="J238" s="63"/>
      <c r="K238" s="63"/>
      <c r="L238" s="59"/>
      <c r="M238" s="59"/>
      <c r="N238" s="59"/>
      <c r="O238" s="198" t="s">
        <v>190</v>
      </c>
      <c r="P238" s="199">
        <v>10.48</v>
      </c>
      <c r="Q238" s="183" t="s">
        <v>155</v>
      </c>
      <c r="R238" s="183" t="s">
        <v>156</v>
      </c>
      <c r="S238" s="183"/>
      <c r="T238" s="183" t="s">
        <v>306</v>
      </c>
      <c r="U238" s="183" t="s">
        <v>307</v>
      </c>
      <c r="V238" s="183" t="s">
        <v>193</v>
      </c>
      <c r="W238" s="72"/>
      <c r="X238" s="72"/>
      <c r="Y238" s="72"/>
      <c r="Z238" s="72"/>
      <c r="AA238" s="72"/>
      <c r="AB238" s="72"/>
      <c r="AC238" s="88"/>
    </row>
    <row r="239" spans="1:29" s="50" customFormat="1" ht="9.6" customHeight="1" x14ac:dyDescent="0.25">
      <c r="A239" s="182">
        <v>31</v>
      </c>
      <c r="B239" s="183"/>
      <c r="C239" s="182" t="s">
        <v>197</v>
      </c>
      <c r="D239" s="184"/>
      <c r="E239" s="63" t="s">
        <v>208</v>
      </c>
      <c r="F239" s="63" t="s">
        <v>300</v>
      </c>
      <c r="G239" s="59">
        <v>1.06</v>
      </c>
      <c r="H239" s="59">
        <v>1.06</v>
      </c>
      <c r="I239" s="59">
        <v>0</v>
      </c>
      <c r="J239" s="63" t="s">
        <v>208</v>
      </c>
      <c r="K239" s="63" t="s">
        <v>300</v>
      </c>
      <c r="L239" s="59">
        <v>1.06</v>
      </c>
      <c r="M239" s="59">
        <v>1.06</v>
      </c>
      <c r="N239" s="59">
        <v>0</v>
      </c>
      <c r="O239" s="198"/>
      <c r="P239" s="199"/>
      <c r="Q239" s="184"/>
      <c r="R239" s="184"/>
      <c r="S239" s="184"/>
      <c r="T239" s="184"/>
      <c r="U239" s="184"/>
      <c r="V239" s="184"/>
      <c r="W239" s="183"/>
      <c r="X239" s="183"/>
      <c r="Y239" s="183"/>
      <c r="Z239" s="183"/>
      <c r="AA239" s="71"/>
      <c r="AB239" s="183"/>
      <c r="AC239" s="183"/>
    </row>
    <row r="240" spans="1:29" s="50" customFormat="1" ht="9.6" customHeight="1" x14ac:dyDescent="0.25">
      <c r="A240" s="182"/>
      <c r="B240" s="184"/>
      <c r="C240" s="182"/>
      <c r="D240" s="184"/>
      <c r="E240" s="63" t="s">
        <v>229</v>
      </c>
      <c r="F240" s="63" t="s">
        <v>300</v>
      </c>
      <c r="G240" s="59">
        <v>1.03</v>
      </c>
      <c r="H240" s="59">
        <v>1.03</v>
      </c>
      <c r="I240" s="59">
        <v>0</v>
      </c>
      <c r="J240" s="63" t="s">
        <v>229</v>
      </c>
      <c r="K240" s="63" t="s">
        <v>300</v>
      </c>
      <c r="L240" s="59">
        <v>1.03</v>
      </c>
      <c r="M240" s="59">
        <v>1.03</v>
      </c>
      <c r="N240" s="59">
        <v>0</v>
      </c>
      <c r="O240" s="198"/>
      <c r="P240" s="199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72"/>
      <c r="AB240" s="184"/>
      <c r="AC240" s="184"/>
    </row>
    <row r="241" spans="1:29" s="50" customFormat="1" ht="9.6" customHeight="1" x14ac:dyDescent="0.25">
      <c r="A241" s="182"/>
      <c r="B241" s="184"/>
      <c r="C241" s="182"/>
      <c r="D241" s="184"/>
      <c r="E241" s="63" t="s">
        <v>230</v>
      </c>
      <c r="F241" s="63" t="s">
        <v>300</v>
      </c>
      <c r="G241" s="59">
        <v>1.03</v>
      </c>
      <c r="H241" s="59">
        <v>1.03</v>
      </c>
      <c r="I241" s="59">
        <v>0</v>
      </c>
      <c r="J241" s="63" t="s">
        <v>230</v>
      </c>
      <c r="K241" s="63" t="s">
        <v>300</v>
      </c>
      <c r="L241" s="59">
        <v>1.03</v>
      </c>
      <c r="M241" s="59">
        <v>1.03</v>
      </c>
      <c r="N241" s="59">
        <v>0</v>
      </c>
      <c r="O241" s="62" t="s">
        <v>199</v>
      </c>
      <c r="P241" s="65">
        <v>6</v>
      </c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72"/>
      <c r="AB241" s="184"/>
      <c r="AC241" s="184"/>
    </row>
    <row r="242" spans="1:29" s="50" customFormat="1" ht="9.6" customHeight="1" x14ac:dyDescent="0.25">
      <c r="A242" s="182"/>
      <c r="B242" s="184"/>
      <c r="C242" s="182"/>
      <c r="D242" s="184"/>
      <c r="E242" s="63" t="s">
        <v>200</v>
      </c>
      <c r="F242" s="63" t="s">
        <v>300</v>
      </c>
      <c r="G242" s="59">
        <v>1.03</v>
      </c>
      <c r="H242" s="59">
        <v>1.03</v>
      </c>
      <c r="I242" s="59">
        <v>0</v>
      </c>
      <c r="J242" s="63" t="s">
        <v>200</v>
      </c>
      <c r="K242" s="63" t="s">
        <v>300</v>
      </c>
      <c r="L242" s="59">
        <v>1.03</v>
      </c>
      <c r="M242" s="59">
        <v>1.03</v>
      </c>
      <c r="N242" s="59">
        <v>0</v>
      </c>
      <c r="O242" s="198" t="s">
        <v>201</v>
      </c>
      <c r="P242" s="199">
        <v>3</v>
      </c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72"/>
      <c r="AB242" s="184"/>
      <c r="AC242" s="184"/>
    </row>
    <row r="243" spans="1:29" s="50" customFormat="1" ht="9.6" customHeight="1" x14ac:dyDescent="0.25">
      <c r="A243" s="182"/>
      <c r="B243" s="184"/>
      <c r="C243" s="182"/>
      <c r="D243" s="184"/>
      <c r="E243" s="63" t="s">
        <v>231</v>
      </c>
      <c r="F243" s="63" t="s">
        <v>300</v>
      </c>
      <c r="G243" s="59">
        <v>0.97</v>
      </c>
      <c r="H243" s="59">
        <v>0.97</v>
      </c>
      <c r="I243" s="59">
        <v>0</v>
      </c>
      <c r="J243" s="63" t="s">
        <v>231</v>
      </c>
      <c r="K243" s="63" t="s">
        <v>300</v>
      </c>
      <c r="L243" s="59">
        <v>0.97</v>
      </c>
      <c r="M243" s="59">
        <v>0.97</v>
      </c>
      <c r="N243" s="59">
        <v>0</v>
      </c>
      <c r="O243" s="198"/>
      <c r="P243" s="199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72"/>
      <c r="AB243" s="184"/>
      <c r="AC243" s="184"/>
    </row>
    <row r="244" spans="1:29" s="50" customFormat="1" ht="9.6" customHeight="1" x14ac:dyDescent="0.25">
      <c r="A244" s="182"/>
      <c r="B244" s="184"/>
      <c r="C244" s="182"/>
      <c r="D244" s="184"/>
      <c r="E244" s="63" t="s">
        <v>222</v>
      </c>
      <c r="F244" s="63" t="s">
        <v>300</v>
      </c>
      <c r="G244" s="59">
        <v>0.97</v>
      </c>
      <c r="H244" s="59">
        <v>0.97</v>
      </c>
      <c r="I244" s="59">
        <v>0</v>
      </c>
      <c r="J244" s="63" t="s">
        <v>222</v>
      </c>
      <c r="K244" s="63" t="s">
        <v>300</v>
      </c>
      <c r="L244" s="59">
        <v>0.97</v>
      </c>
      <c r="M244" s="59">
        <v>0.97</v>
      </c>
      <c r="N244" s="59">
        <v>0</v>
      </c>
      <c r="O244" s="198"/>
      <c r="P244" s="199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72"/>
      <c r="AB244" s="184"/>
      <c r="AC244" s="184"/>
    </row>
    <row r="245" spans="1:29" s="50" customFormat="1" ht="9.6" customHeight="1" x14ac:dyDescent="0.25">
      <c r="A245" s="182"/>
      <c r="B245" s="184"/>
      <c r="C245" s="182"/>
      <c r="D245" s="184"/>
      <c r="E245" s="63" t="s">
        <v>223</v>
      </c>
      <c r="F245" s="63" t="s">
        <v>300</v>
      </c>
      <c r="G245" s="59">
        <v>1.94</v>
      </c>
      <c r="H245" s="59">
        <v>1.94</v>
      </c>
      <c r="I245" s="59">
        <v>0</v>
      </c>
      <c r="J245" s="63" t="s">
        <v>223</v>
      </c>
      <c r="K245" s="63" t="s">
        <v>300</v>
      </c>
      <c r="L245" s="59">
        <v>1.94</v>
      </c>
      <c r="M245" s="59">
        <v>1.94</v>
      </c>
      <c r="N245" s="59">
        <v>0</v>
      </c>
      <c r="O245" s="198" t="s">
        <v>308</v>
      </c>
      <c r="P245" s="199">
        <v>1</v>
      </c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72"/>
      <c r="AB245" s="184"/>
      <c r="AC245" s="184"/>
    </row>
    <row r="246" spans="1:29" s="50" customFormat="1" ht="9.6" customHeight="1" x14ac:dyDescent="0.25">
      <c r="A246" s="182"/>
      <c r="B246" s="184"/>
      <c r="C246" s="182"/>
      <c r="D246" s="184"/>
      <c r="E246" s="63" t="s">
        <v>251</v>
      </c>
      <c r="F246" s="63" t="s">
        <v>300</v>
      </c>
      <c r="G246" s="59">
        <v>1.88</v>
      </c>
      <c r="H246" s="59">
        <v>1.88</v>
      </c>
      <c r="I246" s="59">
        <v>0</v>
      </c>
      <c r="J246" s="63" t="s">
        <v>251</v>
      </c>
      <c r="K246" s="63" t="s">
        <v>300</v>
      </c>
      <c r="L246" s="59">
        <v>1.88</v>
      </c>
      <c r="M246" s="59">
        <v>1.88</v>
      </c>
      <c r="N246" s="59">
        <v>0</v>
      </c>
      <c r="O246" s="198"/>
      <c r="P246" s="199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72"/>
      <c r="AB246" s="184"/>
      <c r="AC246" s="184"/>
    </row>
    <row r="247" spans="1:29" s="50" customFormat="1" ht="9.6" customHeight="1" x14ac:dyDescent="0.25">
      <c r="A247" s="182"/>
      <c r="B247" s="184"/>
      <c r="C247" s="182"/>
      <c r="D247" s="184"/>
      <c r="E247" s="63" t="s">
        <v>198</v>
      </c>
      <c r="F247" s="63" t="s">
        <v>309</v>
      </c>
      <c r="G247" s="59">
        <v>1.06</v>
      </c>
      <c r="H247" s="59">
        <v>1.06</v>
      </c>
      <c r="I247" s="59">
        <v>0</v>
      </c>
      <c r="J247" s="63" t="s">
        <v>198</v>
      </c>
      <c r="K247" s="63" t="s">
        <v>309</v>
      </c>
      <c r="L247" s="59">
        <v>1.06</v>
      </c>
      <c r="M247" s="59">
        <v>1.06</v>
      </c>
      <c r="N247" s="59">
        <v>0</v>
      </c>
      <c r="O247" s="198"/>
      <c r="P247" s="199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72"/>
      <c r="AB247" s="184"/>
      <c r="AC247" s="184"/>
    </row>
    <row r="248" spans="1:29" s="50" customFormat="1" ht="9.6" customHeight="1" x14ac:dyDescent="0.25">
      <c r="A248" s="182"/>
      <c r="B248" s="184"/>
      <c r="C248" s="182"/>
      <c r="D248" s="184"/>
      <c r="E248" s="63" t="s">
        <v>208</v>
      </c>
      <c r="F248" s="63" t="s">
        <v>309</v>
      </c>
      <c r="G248" s="59">
        <v>1.06</v>
      </c>
      <c r="H248" s="59">
        <v>1.06</v>
      </c>
      <c r="I248" s="59">
        <v>0</v>
      </c>
      <c r="J248" s="63" t="s">
        <v>208</v>
      </c>
      <c r="K248" s="63" t="s">
        <v>309</v>
      </c>
      <c r="L248" s="59">
        <v>1.06</v>
      </c>
      <c r="M248" s="59">
        <v>1.06</v>
      </c>
      <c r="N248" s="59">
        <v>0</v>
      </c>
      <c r="O248" s="198"/>
      <c r="P248" s="199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72"/>
      <c r="AB248" s="184"/>
      <c r="AC248" s="184"/>
    </row>
    <row r="249" spans="1:29" s="50" customFormat="1" ht="9.6" customHeight="1" x14ac:dyDescent="0.25">
      <c r="A249" s="182"/>
      <c r="B249" s="184"/>
      <c r="C249" s="182"/>
      <c r="D249" s="184"/>
      <c r="E249" s="63" t="s">
        <v>310</v>
      </c>
      <c r="F249" s="63" t="s">
        <v>309</v>
      </c>
      <c r="G249" s="59">
        <v>1.06</v>
      </c>
      <c r="H249" s="59">
        <v>1.06</v>
      </c>
      <c r="I249" s="59">
        <v>0</v>
      </c>
      <c r="J249" s="63" t="s">
        <v>310</v>
      </c>
      <c r="K249" s="63" t="s">
        <v>309</v>
      </c>
      <c r="L249" s="59">
        <v>1.06</v>
      </c>
      <c r="M249" s="59">
        <v>1.06</v>
      </c>
      <c r="N249" s="59">
        <v>0</v>
      </c>
      <c r="O249" s="198"/>
      <c r="P249" s="199"/>
      <c r="Q249" s="184"/>
      <c r="R249" s="184"/>
      <c r="S249" s="184"/>
      <c r="T249" s="184"/>
      <c r="U249" s="184"/>
      <c r="V249" s="184"/>
      <c r="W249" s="72"/>
      <c r="X249" s="72"/>
      <c r="Y249" s="72"/>
      <c r="Z249" s="72"/>
      <c r="AA249" s="72"/>
      <c r="AB249" s="72"/>
      <c r="AC249" s="184"/>
    </row>
    <row r="250" spans="1:29" s="50" customFormat="1" ht="9.6" customHeight="1" x14ac:dyDescent="0.25">
      <c r="A250" s="182"/>
      <c r="B250" s="184"/>
      <c r="C250" s="182"/>
      <c r="D250" s="184"/>
      <c r="E250" s="63" t="s">
        <v>229</v>
      </c>
      <c r="F250" s="63" t="s">
        <v>311</v>
      </c>
      <c r="G250" s="59">
        <v>1.03</v>
      </c>
      <c r="H250" s="59">
        <v>1.03</v>
      </c>
      <c r="I250" s="59">
        <v>0</v>
      </c>
      <c r="J250" s="63" t="s">
        <v>229</v>
      </c>
      <c r="K250" s="63" t="s">
        <v>311</v>
      </c>
      <c r="L250" s="59">
        <v>1.03</v>
      </c>
      <c r="M250" s="59">
        <v>1.03</v>
      </c>
      <c r="N250" s="59">
        <v>0</v>
      </c>
      <c r="O250" s="198"/>
      <c r="P250" s="199"/>
      <c r="Q250" s="184"/>
      <c r="R250" s="184"/>
      <c r="S250" s="184"/>
      <c r="T250" s="184"/>
      <c r="U250" s="184"/>
      <c r="V250" s="184"/>
      <c r="W250" s="72"/>
      <c r="X250" s="72"/>
      <c r="Y250" s="72"/>
      <c r="Z250" s="72"/>
      <c r="AA250" s="72"/>
      <c r="AB250" s="72"/>
      <c r="AC250" s="184"/>
    </row>
    <row r="251" spans="1:29" s="50" customFormat="1" ht="9.6" customHeight="1" x14ac:dyDescent="0.25">
      <c r="A251" s="182"/>
      <c r="B251" s="184"/>
      <c r="C251" s="182"/>
      <c r="D251" s="184"/>
      <c r="E251" s="63" t="s">
        <v>230</v>
      </c>
      <c r="F251" s="63" t="s">
        <v>311</v>
      </c>
      <c r="G251" s="59">
        <v>1.03</v>
      </c>
      <c r="H251" s="59">
        <v>1.03</v>
      </c>
      <c r="I251" s="59">
        <v>0</v>
      </c>
      <c r="J251" s="63" t="s">
        <v>230</v>
      </c>
      <c r="K251" s="63" t="s">
        <v>311</v>
      </c>
      <c r="L251" s="59">
        <v>1.03</v>
      </c>
      <c r="M251" s="59">
        <v>1.03</v>
      </c>
      <c r="N251" s="59">
        <v>0</v>
      </c>
      <c r="O251" s="183"/>
      <c r="P251" s="188"/>
      <c r="Q251" s="184"/>
      <c r="R251" s="184"/>
      <c r="S251" s="184"/>
      <c r="T251" s="184"/>
      <c r="U251" s="184"/>
      <c r="V251" s="184"/>
      <c r="W251" s="72"/>
      <c r="X251" s="72"/>
      <c r="Y251" s="72"/>
      <c r="Z251" s="72"/>
      <c r="AA251" s="72"/>
      <c r="AB251" s="72"/>
      <c r="AC251" s="184"/>
    </row>
    <row r="252" spans="1:29" s="50" customFormat="1" ht="9.6" customHeight="1" x14ac:dyDescent="0.25">
      <c r="A252" s="182"/>
      <c r="B252" s="184"/>
      <c r="C252" s="182"/>
      <c r="D252" s="184"/>
      <c r="E252" s="63" t="s">
        <v>200</v>
      </c>
      <c r="F252" s="63" t="s">
        <v>311</v>
      </c>
      <c r="G252" s="59">
        <v>1.03</v>
      </c>
      <c r="H252" s="59">
        <v>1.03</v>
      </c>
      <c r="I252" s="59">
        <v>0</v>
      </c>
      <c r="J252" s="63" t="s">
        <v>200</v>
      </c>
      <c r="K252" s="63" t="s">
        <v>311</v>
      </c>
      <c r="L252" s="59">
        <v>1.03</v>
      </c>
      <c r="M252" s="59">
        <v>1.03</v>
      </c>
      <c r="N252" s="59">
        <v>0</v>
      </c>
      <c r="O252" s="184"/>
      <c r="P252" s="203"/>
      <c r="Q252" s="184"/>
      <c r="R252" s="184"/>
      <c r="S252" s="184"/>
      <c r="T252" s="184"/>
      <c r="U252" s="184"/>
      <c r="V252" s="184"/>
      <c r="W252" s="72"/>
      <c r="X252" s="72"/>
      <c r="Y252" s="72"/>
      <c r="Z252" s="72"/>
      <c r="AA252" s="72"/>
      <c r="AB252" s="72"/>
      <c r="AC252" s="184"/>
    </row>
    <row r="253" spans="1:29" s="50" customFormat="1" ht="9.6" customHeight="1" x14ac:dyDescent="0.25">
      <c r="A253" s="182"/>
      <c r="B253" s="184"/>
      <c r="C253" s="184" t="s">
        <v>213</v>
      </c>
      <c r="D253" s="184"/>
      <c r="E253" s="63" t="s">
        <v>255</v>
      </c>
      <c r="F253" s="63" t="s">
        <v>311</v>
      </c>
      <c r="G253" s="59">
        <v>1.03</v>
      </c>
      <c r="H253" s="59">
        <v>1.03</v>
      </c>
      <c r="I253" s="59">
        <v>0</v>
      </c>
      <c r="J253" s="63" t="s">
        <v>312</v>
      </c>
      <c r="K253" s="63" t="s">
        <v>311</v>
      </c>
      <c r="L253" s="59">
        <v>1.03</v>
      </c>
      <c r="M253" s="59">
        <v>1.03</v>
      </c>
      <c r="N253" s="59">
        <v>0</v>
      </c>
      <c r="O253" s="184"/>
      <c r="P253" s="203"/>
      <c r="Q253" s="184"/>
      <c r="R253" s="184"/>
      <c r="S253" s="184"/>
      <c r="T253" s="184"/>
      <c r="U253" s="184"/>
      <c r="V253" s="184"/>
      <c r="W253" s="72"/>
      <c r="X253" s="72"/>
      <c r="Y253" s="72"/>
      <c r="Z253" s="72"/>
      <c r="AA253" s="72"/>
      <c r="AB253" s="72"/>
      <c r="AC253" s="184"/>
    </row>
    <row r="254" spans="1:29" s="50" customFormat="1" ht="9.6" customHeight="1" x14ac:dyDescent="0.25">
      <c r="A254" s="182"/>
      <c r="B254" s="184"/>
      <c r="C254" s="185"/>
      <c r="D254" s="184"/>
      <c r="E254" s="63" t="s">
        <v>214</v>
      </c>
      <c r="F254" s="63" t="s">
        <v>309</v>
      </c>
      <c r="G254" s="59">
        <v>1</v>
      </c>
      <c r="H254" s="59">
        <v>1</v>
      </c>
      <c r="I254" s="59">
        <v>0</v>
      </c>
      <c r="J254" s="63" t="s">
        <v>214</v>
      </c>
      <c r="K254" s="63" t="s">
        <v>309</v>
      </c>
      <c r="L254" s="59">
        <v>1</v>
      </c>
      <c r="M254" s="59">
        <v>1</v>
      </c>
      <c r="N254" s="59">
        <v>0</v>
      </c>
      <c r="O254" s="184"/>
      <c r="P254" s="203"/>
      <c r="Q254" s="184"/>
      <c r="R254" s="184"/>
      <c r="S254" s="184"/>
      <c r="T254" s="184"/>
      <c r="U254" s="184"/>
      <c r="V254" s="184"/>
      <c r="W254" s="72"/>
      <c r="X254" s="72"/>
      <c r="Y254" s="72"/>
      <c r="Z254" s="72"/>
      <c r="AA254" s="72"/>
      <c r="AB254" s="72"/>
      <c r="AC254" s="184"/>
    </row>
    <row r="255" spans="1:29" s="50" customFormat="1" ht="9.6" customHeight="1" x14ac:dyDescent="0.25">
      <c r="A255" s="182"/>
      <c r="B255" s="184"/>
      <c r="C255" s="183"/>
      <c r="D255" s="184"/>
      <c r="E255" s="63"/>
      <c r="F255" s="74" t="s">
        <v>146</v>
      </c>
      <c r="G255" s="75">
        <f>H255+I255</f>
        <v>18.21</v>
      </c>
      <c r="H255" s="75">
        <f>SUM(H238:H254)</f>
        <v>18.21</v>
      </c>
      <c r="I255" s="75">
        <f>SUM(I239:I254)</f>
        <v>0</v>
      </c>
      <c r="J255" s="63"/>
      <c r="K255" s="74" t="s">
        <v>146</v>
      </c>
      <c r="L255" s="75">
        <f>M255+N255</f>
        <v>18.21</v>
      </c>
      <c r="M255" s="75">
        <f>SUM(M238:M254)</f>
        <v>18.21</v>
      </c>
      <c r="N255" s="75">
        <f>SUM(N239:N254)</f>
        <v>0</v>
      </c>
      <c r="O255" s="184"/>
      <c r="P255" s="203"/>
      <c r="Q255" s="184"/>
      <c r="R255" s="184"/>
      <c r="S255" s="184"/>
      <c r="T255" s="184"/>
      <c r="U255" s="184"/>
      <c r="V255" s="184"/>
      <c r="W255" s="72"/>
      <c r="X255" s="72"/>
      <c r="Y255" s="72"/>
      <c r="Z255" s="72"/>
      <c r="AA255" s="72"/>
      <c r="AB255" s="72"/>
      <c r="AC255" s="184"/>
    </row>
    <row r="256" spans="1:29" s="50" customFormat="1" ht="9.6" customHeight="1" x14ac:dyDescent="0.25">
      <c r="A256" s="182"/>
      <c r="B256" s="185"/>
      <c r="C256" s="185"/>
      <c r="D256" s="185"/>
      <c r="E256" s="76"/>
      <c r="F256" s="77" t="s">
        <v>205</v>
      </c>
      <c r="G256" s="78">
        <f>H256+I256</f>
        <v>18</v>
      </c>
      <c r="H256" s="78">
        <v>18</v>
      </c>
      <c r="I256" s="71"/>
      <c r="J256" s="79"/>
      <c r="K256" s="79"/>
      <c r="L256" s="80"/>
      <c r="M256" s="80"/>
      <c r="N256" s="80"/>
      <c r="O256" s="185"/>
      <c r="P256" s="189"/>
      <c r="Q256" s="185"/>
      <c r="R256" s="185"/>
      <c r="S256" s="185"/>
      <c r="T256" s="185"/>
      <c r="U256" s="185"/>
      <c r="V256" s="185"/>
      <c r="W256" s="72"/>
      <c r="X256" s="72"/>
      <c r="Y256" s="72"/>
      <c r="Z256" s="72"/>
      <c r="AA256" s="72"/>
      <c r="AB256" s="72"/>
      <c r="AC256" s="185"/>
    </row>
    <row r="257" spans="1:29" s="50" customFormat="1" ht="9.6" customHeight="1" x14ac:dyDescent="0.25">
      <c r="A257" s="184"/>
      <c r="B257" s="184"/>
      <c r="C257" s="183" t="s">
        <v>197</v>
      </c>
      <c r="D257" s="184" t="s">
        <v>313</v>
      </c>
      <c r="E257" s="63" t="s">
        <v>251</v>
      </c>
      <c r="F257" s="63" t="s">
        <v>313</v>
      </c>
      <c r="G257" s="59">
        <v>0.94</v>
      </c>
      <c r="H257" s="59">
        <v>0.94</v>
      </c>
      <c r="I257" s="59">
        <v>0</v>
      </c>
      <c r="J257" s="63" t="s">
        <v>251</v>
      </c>
      <c r="K257" s="63" t="s">
        <v>313</v>
      </c>
      <c r="L257" s="59">
        <v>0.94</v>
      </c>
      <c r="M257" s="59">
        <v>0.94</v>
      </c>
      <c r="N257" s="59">
        <v>0</v>
      </c>
      <c r="O257" s="198" t="s">
        <v>190</v>
      </c>
      <c r="P257" s="199">
        <v>4.1500000000000004</v>
      </c>
      <c r="Q257" s="216" t="s">
        <v>263</v>
      </c>
      <c r="R257" s="184"/>
      <c r="S257" s="184"/>
      <c r="T257" s="184"/>
      <c r="U257" s="184"/>
      <c r="V257" s="184"/>
      <c r="W257" s="200"/>
      <c r="X257" s="182" t="s">
        <v>264</v>
      </c>
      <c r="Y257" s="200"/>
      <c r="Z257" s="183"/>
      <c r="AA257" s="183"/>
      <c r="AB257" s="183"/>
      <c r="AC257" s="200"/>
    </row>
    <row r="258" spans="1:29" s="50" customFormat="1" ht="9.6" customHeight="1" x14ac:dyDescent="0.25">
      <c r="A258" s="184"/>
      <c r="B258" s="184"/>
      <c r="C258" s="185"/>
      <c r="D258" s="184"/>
      <c r="E258" s="63" t="s">
        <v>203</v>
      </c>
      <c r="F258" s="63" t="s">
        <v>313</v>
      </c>
      <c r="G258" s="59">
        <v>0.91</v>
      </c>
      <c r="H258" s="59">
        <v>0.91</v>
      </c>
      <c r="I258" s="59">
        <v>0</v>
      </c>
      <c r="J258" s="63" t="s">
        <v>203</v>
      </c>
      <c r="K258" s="63" t="s">
        <v>313</v>
      </c>
      <c r="L258" s="59">
        <v>0.91</v>
      </c>
      <c r="M258" s="59">
        <v>0.91</v>
      </c>
      <c r="N258" s="59">
        <v>0</v>
      </c>
      <c r="O258" s="198"/>
      <c r="P258" s="199"/>
      <c r="Q258" s="216"/>
      <c r="R258" s="184"/>
      <c r="S258" s="184"/>
      <c r="T258" s="184"/>
      <c r="U258" s="184"/>
      <c r="V258" s="184"/>
      <c r="W258" s="201"/>
      <c r="X258" s="182"/>
      <c r="Y258" s="201"/>
      <c r="Z258" s="184"/>
      <c r="AA258" s="184"/>
      <c r="AB258" s="184"/>
      <c r="AC258" s="201"/>
    </row>
    <row r="259" spans="1:29" s="50" customFormat="1" ht="9.6" customHeight="1" x14ac:dyDescent="0.25">
      <c r="A259" s="184"/>
      <c r="B259" s="184"/>
      <c r="C259" s="97"/>
      <c r="D259" s="184"/>
      <c r="E259" s="63" t="s">
        <v>265</v>
      </c>
      <c r="F259" s="63" t="s">
        <v>313</v>
      </c>
      <c r="G259" s="59">
        <v>1.06</v>
      </c>
      <c r="H259" s="59">
        <v>1.06</v>
      </c>
      <c r="I259" s="59">
        <v>0</v>
      </c>
      <c r="J259" s="63" t="s">
        <v>265</v>
      </c>
      <c r="K259" s="63" t="s">
        <v>313</v>
      </c>
      <c r="L259" s="59">
        <v>1.06</v>
      </c>
      <c r="M259" s="59">
        <v>1.06</v>
      </c>
      <c r="N259" s="59">
        <v>0</v>
      </c>
      <c r="O259" s="198"/>
      <c r="P259" s="199"/>
      <c r="Q259" s="216"/>
      <c r="R259" s="184"/>
      <c r="S259" s="184"/>
      <c r="T259" s="184"/>
      <c r="U259" s="184"/>
      <c r="V259" s="184"/>
      <c r="W259" s="201"/>
      <c r="X259" s="182"/>
      <c r="Y259" s="201"/>
      <c r="Z259" s="184"/>
      <c r="AA259" s="184"/>
      <c r="AB259" s="184"/>
      <c r="AC259" s="201"/>
    </row>
    <row r="260" spans="1:29" s="50" customFormat="1" ht="9.6" customHeight="1" x14ac:dyDescent="0.25">
      <c r="A260" s="184"/>
      <c r="B260" s="184"/>
      <c r="C260" s="97" t="s">
        <v>213</v>
      </c>
      <c r="D260" s="184"/>
      <c r="E260" s="63" t="s">
        <v>214</v>
      </c>
      <c r="F260" s="63" t="s">
        <v>313</v>
      </c>
      <c r="G260" s="59">
        <v>2</v>
      </c>
      <c r="H260" s="59">
        <v>2</v>
      </c>
      <c r="I260" s="59">
        <v>0</v>
      </c>
      <c r="J260" s="63" t="s">
        <v>214</v>
      </c>
      <c r="K260" s="63" t="s">
        <v>313</v>
      </c>
      <c r="L260" s="59">
        <v>2</v>
      </c>
      <c r="M260" s="59">
        <v>2</v>
      </c>
      <c r="N260" s="59">
        <v>0</v>
      </c>
      <c r="O260" s="198"/>
      <c r="P260" s="199"/>
      <c r="Q260" s="216"/>
      <c r="R260" s="184"/>
      <c r="S260" s="184"/>
      <c r="T260" s="184"/>
      <c r="U260" s="184"/>
      <c r="V260" s="184"/>
      <c r="W260" s="201"/>
      <c r="X260" s="182"/>
      <c r="Y260" s="201"/>
      <c r="Z260" s="184"/>
      <c r="AA260" s="184"/>
      <c r="AB260" s="184"/>
      <c r="AC260" s="201"/>
    </row>
    <row r="261" spans="1:29" s="50" customFormat="1" ht="9.6" customHeight="1" x14ac:dyDescent="0.25">
      <c r="A261" s="184"/>
      <c r="B261" s="184"/>
      <c r="C261" s="183"/>
      <c r="D261" s="184"/>
      <c r="E261" s="63"/>
      <c r="F261" s="74" t="s">
        <v>146</v>
      </c>
      <c r="G261" s="75">
        <f>H261+I261</f>
        <v>4.91</v>
      </c>
      <c r="H261" s="75">
        <f>SUM(H257:H260)</f>
        <v>4.91</v>
      </c>
      <c r="I261" s="75">
        <f>SUM(I257:I260)</f>
        <v>0</v>
      </c>
      <c r="J261" s="63"/>
      <c r="K261" s="74" t="s">
        <v>146</v>
      </c>
      <c r="L261" s="75">
        <f>M261+N261</f>
        <v>4.91</v>
      </c>
      <c r="M261" s="75">
        <f>SUM(M257:M260)</f>
        <v>4.91</v>
      </c>
      <c r="N261" s="75">
        <f>SUM(N257:N260)</f>
        <v>0</v>
      </c>
      <c r="O261" s="62" t="s">
        <v>199</v>
      </c>
      <c r="P261" s="65">
        <v>1</v>
      </c>
      <c r="Q261" s="216"/>
      <c r="R261" s="184"/>
      <c r="S261" s="184"/>
      <c r="T261" s="184"/>
      <c r="U261" s="184"/>
      <c r="V261" s="184"/>
      <c r="W261" s="201"/>
      <c r="X261" s="182"/>
      <c r="Y261" s="201"/>
      <c r="Z261" s="184"/>
      <c r="AA261" s="184"/>
      <c r="AB261" s="184"/>
      <c r="AC261" s="201"/>
    </row>
    <row r="262" spans="1:29" s="50" customFormat="1" ht="9.6" customHeight="1" x14ac:dyDescent="0.25">
      <c r="A262" s="185"/>
      <c r="B262" s="185"/>
      <c r="C262" s="185"/>
      <c r="D262" s="185"/>
      <c r="E262" s="63"/>
      <c r="F262" s="77" t="s">
        <v>205</v>
      </c>
      <c r="G262" s="78">
        <f>H262+I262</f>
        <v>18</v>
      </c>
      <c r="H262" s="78">
        <v>18</v>
      </c>
      <c r="I262" s="71"/>
      <c r="J262" s="79"/>
      <c r="K262" s="79"/>
      <c r="L262" s="80"/>
      <c r="M262" s="80"/>
      <c r="N262" s="80"/>
      <c r="O262" s="87"/>
      <c r="P262" s="107"/>
      <c r="Q262" s="224"/>
      <c r="R262" s="185"/>
      <c r="S262" s="185"/>
      <c r="T262" s="185"/>
      <c r="U262" s="185"/>
      <c r="V262" s="185"/>
      <c r="W262" s="207"/>
      <c r="X262" s="182"/>
      <c r="Y262" s="207"/>
      <c r="Z262" s="185"/>
      <c r="AA262" s="185"/>
      <c r="AB262" s="185"/>
      <c r="AC262" s="207"/>
    </row>
    <row r="263" spans="1:29" s="50" customFormat="1" ht="9.6" customHeight="1" x14ac:dyDescent="0.25">
      <c r="A263" s="182">
        <v>33</v>
      </c>
      <c r="B263" s="184"/>
      <c r="C263" s="183" t="s">
        <v>186</v>
      </c>
      <c r="D263" s="182" t="s">
        <v>313</v>
      </c>
      <c r="E263" s="63" t="s">
        <v>217</v>
      </c>
      <c r="F263" s="63" t="s">
        <v>313</v>
      </c>
      <c r="G263" s="59">
        <v>1</v>
      </c>
      <c r="H263" s="59">
        <v>1</v>
      </c>
      <c r="I263" s="59">
        <v>0</v>
      </c>
      <c r="J263" s="63" t="s">
        <v>217</v>
      </c>
      <c r="K263" s="63" t="s">
        <v>313</v>
      </c>
      <c r="L263" s="59">
        <v>1</v>
      </c>
      <c r="M263" s="59">
        <v>1</v>
      </c>
      <c r="N263" s="59">
        <v>0</v>
      </c>
      <c r="O263" s="198" t="s">
        <v>190</v>
      </c>
      <c r="P263" s="199">
        <v>11.45</v>
      </c>
      <c r="Q263" s="184" t="s">
        <v>155</v>
      </c>
      <c r="R263" s="184" t="s">
        <v>156</v>
      </c>
      <c r="S263" s="184"/>
      <c r="T263" s="225" t="s">
        <v>314</v>
      </c>
      <c r="U263" s="227" t="s">
        <v>315</v>
      </c>
      <c r="V263" s="182"/>
      <c r="W263" s="184"/>
      <c r="X263" s="184"/>
      <c r="Y263" s="184"/>
      <c r="Z263" s="184"/>
      <c r="AA263" s="72"/>
      <c r="AB263" s="184"/>
      <c r="AC263" s="190"/>
    </row>
    <row r="264" spans="1:29" s="50" customFormat="1" ht="9.6" customHeight="1" x14ac:dyDescent="0.25">
      <c r="A264" s="182"/>
      <c r="B264" s="184"/>
      <c r="C264" s="184"/>
      <c r="D264" s="182"/>
      <c r="E264" s="63" t="s">
        <v>220</v>
      </c>
      <c r="F264" s="63" t="s">
        <v>313</v>
      </c>
      <c r="G264" s="59">
        <v>1</v>
      </c>
      <c r="H264" s="59">
        <v>1</v>
      </c>
      <c r="I264" s="59">
        <v>0</v>
      </c>
      <c r="J264" s="63" t="s">
        <v>220</v>
      </c>
      <c r="K264" s="63" t="s">
        <v>313</v>
      </c>
      <c r="L264" s="59">
        <v>1</v>
      </c>
      <c r="M264" s="59">
        <v>1</v>
      </c>
      <c r="N264" s="59">
        <v>0</v>
      </c>
      <c r="O264" s="198"/>
      <c r="P264" s="199"/>
      <c r="Q264" s="184"/>
      <c r="R264" s="184"/>
      <c r="S264" s="184"/>
      <c r="T264" s="226"/>
      <c r="U264" s="227"/>
      <c r="V264" s="182"/>
      <c r="W264" s="184"/>
      <c r="X264" s="184"/>
      <c r="Y264" s="184"/>
      <c r="Z264" s="184"/>
      <c r="AA264" s="72"/>
      <c r="AB264" s="184"/>
      <c r="AC264" s="190"/>
    </row>
    <row r="265" spans="1:29" s="50" customFormat="1" ht="9.6" customHeight="1" x14ac:dyDescent="0.25">
      <c r="A265" s="182"/>
      <c r="B265" s="184"/>
      <c r="C265" s="184"/>
      <c r="D265" s="182"/>
      <c r="E265" s="63" t="s">
        <v>188</v>
      </c>
      <c r="F265" s="63" t="s">
        <v>313</v>
      </c>
      <c r="G265" s="59">
        <v>1</v>
      </c>
      <c r="H265" s="59">
        <v>1</v>
      </c>
      <c r="I265" s="59">
        <v>0</v>
      </c>
      <c r="J265" s="63" t="s">
        <v>188</v>
      </c>
      <c r="K265" s="63" t="s">
        <v>313</v>
      </c>
      <c r="L265" s="59">
        <v>1</v>
      </c>
      <c r="M265" s="59">
        <v>1</v>
      </c>
      <c r="N265" s="59">
        <v>0</v>
      </c>
      <c r="O265" s="198"/>
      <c r="P265" s="199"/>
      <c r="Q265" s="184"/>
      <c r="R265" s="184"/>
      <c r="S265" s="184"/>
      <c r="T265" s="226"/>
      <c r="U265" s="227"/>
      <c r="V265" s="182"/>
      <c r="W265" s="184"/>
      <c r="X265" s="184"/>
      <c r="Y265" s="184"/>
      <c r="Z265" s="184"/>
      <c r="AA265" s="72"/>
      <c r="AB265" s="184"/>
      <c r="AC265" s="190"/>
    </row>
    <row r="266" spans="1:29" s="50" customFormat="1" ht="9.6" customHeight="1" x14ac:dyDescent="0.25">
      <c r="A266" s="182"/>
      <c r="B266" s="184"/>
      <c r="C266" s="184"/>
      <c r="D266" s="182"/>
      <c r="E266" s="63" t="s">
        <v>194</v>
      </c>
      <c r="F266" s="63" t="s">
        <v>313</v>
      </c>
      <c r="G266" s="59">
        <v>1.94</v>
      </c>
      <c r="H266" s="59">
        <v>1.94</v>
      </c>
      <c r="I266" s="59">
        <v>0</v>
      </c>
      <c r="J266" s="63" t="s">
        <v>194</v>
      </c>
      <c r="K266" s="63" t="s">
        <v>313</v>
      </c>
      <c r="L266" s="59">
        <v>1.94</v>
      </c>
      <c r="M266" s="59">
        <v>1.94</v>
      </c>
      <c r="N266" s="59">
        <v>0</v>
      </c>
      <c r="O266" s="62" t="s">
        <v>199</v>
      </c>
      <c r="P266" s="65">
        <v>6</v>
      </c>
      <c r="Q266" s="184"/>
      <c r="R266" s="184"/>
      <c r="S266" s="184"/>
      <c r="T266" s="226"/>
      <c r="U266" s="227"/>
      <c r="V266" s="182"/>
      <c r="W266" s="184"/>
      <c r="X266" s="184"/>
      <c r="Y266" s="184"/>
      <c r="Z266" s="184"/>
      <c r="AA266" s="72"/>
      <c r="AB266" s="184"/>
      <c r="AC266" s="190"/>
    </row>
    <row r="267" spans="1:29" s="50" customFormat="1" ht="9.6" customHeight="1" x14ac:dyDescent="0.25">
      <c r="A267" s="182"/>
      <c r="B267" s="184"/>
      <c r="C267" s="184"/>
      <c r="D267" s="182"/>
      <c r="E267" s="63" t="s">
        <v>221</v>
      </c>
      <c r="F267" s="63" t="s">
        <v>313</v>
      </c>
      <c r="G267" s="59">
        <v>1.94</v>
      </c>
      <c r="H267" s="59">
        <v>1.94</v>
      </c>
      <c r="I267" s="59">
        <v>0</v>
      </c>
      <c r="J267" s="63" t="s">
        <v>221</v>
      </c>
      <c r="K267" s="63" t="s">
        <v>313</v>
      </c>
      <c r="L267" s="59">
        <v>1.94</v>
      </c>
      <c r="M267" s="59">
        <v>1.94</v>
      </c>
      <c r="N267" s="59">
        <v>0</v>
      </c>
      <c r="O267" s="198" t="s">
        <v>201</v>
      </c>
      <c r="P267" s="199">
        <v>3</v>
      </c>
      <c r="Q267" s="184"/>
      <c r="R267" s="184"/>
      <c r="S267" s="184"/>
      <c r="T267" s="226"/>
      <c r="U267" s="227"/>
      <c r="V267" s="182"/>
      <c r="W267" s="184"/>
      <c r="X267" s="184"/>
      <c r="Y267" s="184"/>
      <c r="Z267" s="184"/>
      <c r="AA267" s="72"/>
      <c r="AB267" s="184"/>
      <c r="AC267" s="190"/>
    </row>
    <row r="268" spans="1:29" s="50" customFormat="1" ht="9.6" customHeight="1" x14ac:dyDescent="0.25">
      <c r="A268" s="182"/>
      <c r="B268" s="184"/>
      <c r="C268" s="184" t="s">
        <v>197</v>
      </c>
      <c r="D268" s="182"/>
      <c r="E268" s="63" t="s">
        <v>198</v>
      </c>
      <c r="F268" s="63" t="s">
        <v>313</v>
      </c>
      <c r="G268" s="59">
        <v>1.06</v>
      </c>
      <c r="H268" s="59">
        <v>1.06</v>
      </c>
      <c r="I268" s="59">
        <v>0</v>
      </c>
      <c r="J268" s="63" t="s">
        <v>198</v>
      </c>
      <c r="K268" s="63" t="s">
        <v>313</v>
      </c>
      <c r="L268" s="59">
        <v>1.06</v>
      </c>
      <c r="M268" s="59">
        <v>1.06</v>
      </c>
      <c r="N268" s="59">
        <v>0</v>
      </c>
      <c r="O268" s="198"/>
      <c r="P268" s="199"/>
      <c r="Q268" s="184"/>
      <c r="R268" s="184"/>
      <c r="S268" s="184"/>
      <c r="T268" s="226"/>
      <c r="U268" s="227"/>
      <c r="V268" s="182"/>
      <c r="W268" s="184"/>
      <c r="X268" s="184"/>
      <c r="Y268" s="184"/>
      <c r="Z268" s="184"/>
      <c r="AA268" s="72"/>
      <c r="AB268" s="184"/>
      <c r="AC268" s="190"/>
    </row>
    <row r="269" spans="1:29" s="50" customFormat="1" ht="9.6" customHeight="1" x14ac:dyDescent="0.25">
      <c r="A269" s="182"/>
      <c r="B269" s="184"/>
      <c r="C269" s="184"/>
      <c r="D269" s="182"/>
      <c r="E269" s="63" t="s">
        <v>208</v>
      </c>
      <c r="F269" s="63" t="s">
        <v>313</v>
      </c>
      <c r="G269" s="59">
        <v>1.06</v>
      </c>
      <c r="H269" s="59">
        <v>1.06</v>
      </c>
      <c r="I269" s="59">
        <v>0</v>
      </c>
      <c r="J269" s="63" t="s">
        <v>208</v>
      </c>
      <c r="K269" s="63" t="s">
        <v>313</v>
      </c>
      <c r="L269" s="59">
        <v>1.06</v>
      </c>
      <c r="M269" s="59">
        <v>1.06</v>
      </c>
      <c r="N269" s="59">
        <v>0</v>
      </c>
      <c r="O269" s="198"/>
      <c r="P269" s="199"/>
      <c r="Q269" s="184"/>
      <c r="R269" s="184"/>
      <c r="S269" s="184"/>
      <c r="T269" s="226"/>
      <c r="U269" s="227"/>
      <c r="V269" s="182"/>
      <c r="W269" s="184"/>
      <c r="X269" s="184"/>
      <c r="Y269" s="184"/>
      <c r="Z269" s="184"/>
      <c r="AA269" s="72"/>
      <c r="AB269" s="184"/>
      <c r="AC269" s="190"/>
    </row>
    <row r="270" spans="1:29" s="50" customFormat="1" ht="9.6" customHeight="1" x14ac:dyDescent="0.25">
      <c r="A270" s="182"/>
      <c r="B270" s="184"/>
      <c r="C270" s="184"/>
      <c r="D270" s="182"/>
      <c r="E270" s="63" t="s">
        <v>229</v>
      </c>
      <c r="F270" s="63" t="s">
        <v>313</v>
      </c>
      <c r="G270" s="59">
        <v>1.03</v>
      </c>
      <c r="H270" s="59">
        <v>1.03</v>
      </c>
      <c r="I270" s="59">
        <v>0</v>
      </c>
      <c r="J270" s="63" t="s">
        <v>229</v>
      </c>
      <c r="K270" s="63" t="s">
        <v>313</v>
      </c>
      <c r="L270" s="59">
        <v>1.03</v>
      </c>
      <c r="M270" s="59">
        <v>1.03</v>
      </c>
      <c r="N270" s="59">
        <v>0</v>
      </c>
      <c r="O270" s="198"/>
      <c r="P270" s="199"/>
      <c r="Q270" s="184"/>
      <c r="R270" s="184"/>
      <c r="S270" s="184"/>
      <c r="T270" s="226"/>
      <c r="U270" s="227"/>
      <c r="V270" s="182"/>
      <c r="W270" s="184"/>
      <c r="X270" s="184"/>
      <c r="Y270" s="184"/>
      <c r="Z270" s="184"/>
      <c r="AA270" s="72"/>
      <c r="AB270" s="184"/>
      <c r="AC270" s="190"/>
    </row>
    <row r="271" spans="1:29" s="50" customFormat="1" ht="9.6" customHeight="1" x14ac:dyDescent="0.25">
      <c r="A271" s="182"/>
      <c r="B271" s="184"/>
      <c r="C271" s="184"/>
      <c r="D271" s="182"/>
      <c r="E271" s="63" t="s">
        <v>230</v>
      </c>
      <c r="F271" s="63" t="s">
        <v>313</v>
      </c>
      <c r="G271" s="59">
        <v>1.03</v>
      </c>
      <c r="H271" s="59">
        <v>1.03</v>
      </c>
      <c r="I271" s="59">
        <v>0</v>
      </c>
      <c r="J271" s="63" t="s">
        <v>230</v>
      </c>
      <c r="K271" s="63" t="s">
        <v>313</v>
      </c>
      <c r="L271" s="59">
        <v>1.03</v>
      </c>
      <c r="M271" s="59">
        <v>1.03</v>
      </c>
      <c r="N271" s="59">
        <v>0</v>
      </c>
      <c r="O271" s="198"/>
      <c r="P271" s="199"/>
      <c r="Q271" s="184"/>
      <c r="R271" s="184"/>
      <c r="S271" s="184"/>
      <c r="T271" s="226"/>
      <c r="U271" s="227"/>
      <c r="V271" s="182"/>
      <c r="W271" s="184"/>
      <c r="X271" s="184"/>
      <c r="Y271" s="184"/>
      <c r="Z271" s="184"/>
      <c r="AA271" s="72"/>
      <c r="AB271" s="184"/>
      <c r="AC271" s="190"/>
    </row>
    <row r="272" spans="1:29" s="50" customFormat="1" ht="9.6" customHeight="1" x14ac:dyDescent="0.25">
      <c r="A272" s="182"/>
      <c r="B272" s="184"/>
      <c r="C272" s="184"/>
      <c r="D272" s="182"/>
      <c r="E272" s="63" t="s">
        <v>200</v>
      </c>
      <c r="F272" s="63" t="s">
        <v>313</v>
      </c>
      <c r="G272" s="59">
        <v>1.03</v>
      </c>
      <c r="H272" s="59">
        <v>1.03</v>
      </c>
      <c r="I272" s="59">
        <v>0</v>
      </c>
      <c r="J272" s="63" t="s">
        <v>200</v>
      </c>
      <c r="K272" s="63" t="s">
        <v>313</v>
      </c>
      <c r="L272" s="59">
        <v>1.03</v>
      </c>
      <c r="M272" s="59">
        <v>1.03</v>
      </c>
      <c r="N272" s="59">
        <v>0</v>
      </c>
      <c r="O272" s="198"/>
      <c r="P272" s="199"/>
      <c r="Q272" s="184"/>
      <c r="R272" s="184"/>
      <c r="S272" s="184"/>
      <c r="T272" s="226"/>
      <c r="U272" s="227"/>
      <c r="V272" s="182"/>
      <c r="W272" s="184"/>
      <c r="X272" s="184"/>
      <c r="Y272" s="184"/>
      <c r="Z272" s="184"/>
      <c r="AA272" s="72"/>
      <c r="AB272" s="184"/>
      <c r="AC272" s="190"/>
    </row>
    <row r="273" spans="1:29" s="50" customFormat="1" ht="9.6" customHeight="1" x14ac:dyDescent="0.25">
      <c r="A273" s="182"/>
      <c r="B273" s="184"/>
      <c r="C273" s="184"/>
      <c r="D273" s="182"/>
      <c r="E273" s="63" t="s">
        <v>231</v>
      </c>
      <c r="F273" s="63" t="s">
        <v>313</v>
      </c>
      <c r="G273" s="59">
        <v>0.97</v>
      </c>
      <c r="H273" s="59">
        <v>0.97</v>
      </c>
      <c r="I273" s="59">
        <v>0</v>
      </c>
      <c r="J273" s="63" t="s">
        <v>231</v>
      </c>
      <c r="K273" s="63" t="s">
        <v>313</v>
      </c>
      <c r="L273" s="59">
        <v>0.97</v>
      </c>
      <c r="M273" s="59">
        <v>0.97</v>
      </c>
      <c r="N273" s="59">
        <v>0</v>
      </c>
      <c r="O273" s="198"/>
      <c r="P273" s="199"/>
      <c r="Q273" s="184"/>
      <c r="R273" s="184"/>
      <c r="S273" s="184"/>
      <c r="T273" s="226"/>
      <c r="U273" s="227"/>
      <c r="V273" s="182"/>
      <c r="W273" s="184"/>
      <c r="X273" s="184"/>
      <c r="Y273" s="184"/>
      <c r="Z273" s="184"/>
      <c r="AA273" s="72"/>
      <c r="AB273" s="184"/>
      <c r="AC273" s="190"/>
    </row>
    <row r="274" spans="1:29" s="50" customFormat="1" ht="9.6" customHeight="1" x14ac:dyDescent="0.25">
      <c r="A274" s="182"/>
      <c r="B274" s="184"/>
      <c r="C274" s="184"/>
      <c r="D274" s="182"/>
      <c r="E274" s="63" t="s">
        <v>222</v>
      </c>
      <c r="F274" s="63" t="s">
        <v>313</v>
      </c>
      <c r="G274" s="59">
        <v>0.97</v>
      </c>
      <c r="H274" s="59">
        <v>0.97</v>
      </c>
      <c r="I274" s="59">
        <v>0</v>
      </c>
      <c r="J274" s="63" t="s">
        <v>222</v>
      </c>
      <c r="K274" s="63" t="s">
        <v>313</v>
      </c>
      <c r="L274" s="59">
        <v>0.97</v>
      </c>
      <c r="M274" s="59">
        <v>0.97</v>
      </c>
      <c r="N274" s="59">
        <v>0</v>
      </c>
      <c r="O274" s="198"/>
      <c r="P274" s="199"/>
      <c r="Q274" s="184"/>
      <c r="R274" s="184"/>
      <c r="S274" s="184"/>
      <c r="T274" s="226"/>
      <c r="U274" s="227"/>
      <c r="V274" s="182"/>
      <c r="W274" s="184"/>
      <c r="X274" s="184"/>
      <c r="Y274" s="184"/>
      <c r="Z274" s="184"/>
      <c r="AA274" s="72"/>
      <c r="AB274" s="184"/>
      <c r="AC274" s="190"/>
    </row>
    <row r="275" spans="1:29" s="50" customFormat="1" ht="9.6" customHeight="1" x14ac:dyDescent="0.25">
      <c r="A275" s="182"/>
      <c r="B275" s="184"/>
      <c r="C275" s="184"/>
      <c r="D275" s="182"/>
      <c r="E275" s="63" t="s">
        <v>223</v>
      </c>
      <c r="F275" s="63" t="s">
        <v>313</v>
      </c>
      <c r="G275" s="59">
        <v>0.97</v>
      </c>
      <c r="H275" s="59">
        <v>0.97</v>
      </c>
      <c r="I275" s="59">
        <v>0</v>
      </c>
      <c r="J275" s="63" t="s">
        <v>223</v>
      </c>
      <c r="K275" s="63" t="s">
        <v>313</v>
      </c>
      <c r="L275" s="59">
        <v>0.97</v>
      </c>
      <c r="M275" s="59">
        <v>0.97</v>
      </c>
      <c r="N275" s="59">
        <v>0</v>
      </c>
      <c r="O275" s="183"/>
      <c r="P275" s="188"/>
      <c r="Q275" s="184"/>
      <c r="R275" s="184"/>
      <c r="S275" s="184"/>
      <c r="T275" s="226"/>
      <c r="U275" s="227"/>
      <c r="V275" s="182"/>
      <c r="W275" s="184"/>
      <c r="X275" s="184"/>
      <c r="Y275" s="184"/>
      <c r="Z275" s="184"/>
      <c r="AA275" s="72"/>
      <c r="AB275" s="184"/>
      <c r="AC275" s="190"/>
    </row>
    <row r="276" spans="1:29" s="50" customFormat="1" ht="9.6" customHeight="1" x14ac:dyDescent="0.25">
      <c r="A276" s="182"/>
      <c r="B276" s="184"/>
      <c r="C276" s="184"/>
      <c r="D276" s="182"/>
      <c r="E276" s="63" t="s">
        <v>232</v>
      </c>
      <c r="F276" s="63" t="s">
        <v>313</v>
      </c>
      <c r="G276" s="59">
        <v>0.91</v>
      </c>
      <c r="H276" s="59">
        <v>0.91</v>
      </c>
      <c r="I276" s="59">
        <v>0</v>
      </c>
      <c r="J276" s="63" t="s">
        <v>232</v>
      </c>
      <c r="K276" s="63" t="s">
        <v>313</v>
      </c>
      <c r="L276" s="59">
        <v>0.91</v>
      </c>
      <c r="M276" s="59">
        <v>0.91</v>
      </c>
      <c r="N276" s="59">
        <v>0</v>
      </c>
      <c r="O276" s="184"/>
      <c r="P276" s="203"/>
      <c r="Q276" s="184"/>
      <c r="R276" s="184"/>
      <c r="S276" s="184"/>
      <c r="T276" s="226"/>
      <c r="U276" s="227"/>
      <c r="V276" s="182"/>
      <c r="W276" s="184"/>
      <c r="X276" s="184"/>
      <c r="Y276" s="184"/>
      <c r="Z276" s="184"/>
      <c r="AA276" s="72"/>
      <c r="AB276" s="72"/>
      <c r="AC276" s="190"/>
    </row>
    <row r="277" spans="1:29" s="50" customFormat="1" ht="9.6" customHeight="1" x14ac:dyDescent="0.25">
      <c r="A277" s="182"/>
      <c r="B277" s="184"/>
      <c r="C277" s="184"/>
      <c r="D277" s="182"/>
      <c r="E277" s="63" t="s">
        <v>233</v>
      </c>
      <c r="F277" s="63" t="s">
        <v>313</v>
      </c>
      <c r="G277" s="59">
        <v>0.91</v>
      </c>
      <c r="H277" s="59">
        <v>0.91</v>
      </c>
      <c r="I277" s="59">
        <v>0</v>
      </c>
      <c r="J277" s="63" t="s">
        <v>233</v>
      </c>
      <c r="K277" s="63" t="s">
        <v>313</v>
      </c>
      <c r="L277" s="59">
        <v>0.91</v>
      </c>
      <c r="M277" s="59">
        <v>0.91</v>
      </c>
      <c r="N277" s="59">
        <v>0</v>
      </c>
      <c r="O277" s="184"/>
      <c r="P277" s="203"/>
      <c r="Q277" s="184"/>
      <c r="R277" s="184"/>
      <c r="S277" s="184"/>
      <c r="T277" s="226"/>
      <c r="U277" s="227"/>
      <c r="V277" s="182"/>
      <c r="W277" s="184"/>
      <c r="X277" s="184"/>
      <c r="Y277" s="184"/>
      <c r="Z277" s="184"/>
      <c r="AA277" s="72"/>
      <c r="AB277" s="72"/>
      <c r="AC277" s="190"/>
    </row>
    <row r="278" spans="1:29" s="50" customFormat="1" ht="9.6" customHeight="1" x14ac:dyDescent="0.25">
      <c r="A278" s="182"/>
      <c r="B278" s="184"/>
      <c r="C278" s="184"/>
      <c r="D278" s="182"/>
      <c r="E278" s="63" t="s">
        <v>210</v>
      </c>
      <c r="F278" s="63" t="s">
        <v>313</v>
      </c>
      <c r="G278" s="59">
        <v>0.91</v>
      </c>
      <c r="H278" s="59">
        <v>0.91</v>
      </c>
      <c r="I278" s="59">
        <v>0</v>
      </c>
      <c r="J278" s="63" t="s">
        <v>210</v>
      </c>
      <c r="K278" s="63" t="s">
        <v>313</v>
      </c>
      <c r="L278" s="59">
        <v>0.91</v>
      </c>
      <c r="M278" s="59">
        <v>0.91</v>
      </c>
      <c r="N278" s="59">
        <v>0</v>
      </c>
      <c r="O278" s="184"/>
      <c r="P278" s="203"/>
      <c r="Q278" s="184"/>
      <c r="R278" s="184"/>
      <c r="S278" s="184"/>
      <c r="T278" s="226"/>
      <c r="U278" s="227"/>
      <c r="V278" s="182"/>
      <c r="W278" s="184"/>
      <c r="X278" s="184"/>
      <c r="Y278" s="184"/>
      <c r="Z278" s="184"/>
      <c r="AA278" s="72"/>
      <c r="AB278" s="72"/>
      <c r="AC278" s="190"/>
    </row>
    <row r="279" spans="1:29" s="50" customFormat="1" ht="9.6" customHeight="1" x14ac:dyDescent="0.25">
      <c r="A279" s="182"/>
      <c r="B279" s="184"/>
      <c r="C279" s="184"/>
      <c r="D279" s="182"/>
      <c r="E279" s="63" t="s">
        <v>211</v>
      </c>
      <c r="F279" s="63" t="s">
        <v>313</v>
      </c>
      <c r="G279" s="59">
        <v>1.82</v>
      </c>
      <c r="H279" s="59">
        <v>1.82</v>
      </c>
      <c r="I279" s="59">
        <v>0</v>
      </c>
      <c r="J279" s="63" t="s">
        <v>211</v>
      </c>
      <c r="K279" s="63" t="s">
        <v>313</v>
      </c>
      <c r="L279" s="59">
        <v>1.82</v>
      </c>
      <c r="M279" s="59">
        <v>1.82</v>
      </c>
      <c r="N279" s="59">
        <v>0</v>
      </c>
      <c r="O279" s="184"/>
      <c r="P279" s="203"/>
      <c r="Q279" s="184"/>
      <c r="R279" s="184"/>
      <c r="S279" s="184"/>
      <c r="T279" s="226"/>
      <c r="U279" s="227"/>
      <c r="V279" s="182"/>
      <c r="W279" s="184"/>
      <c r="X279" s="184"/>
      <c r="Y279" s="184"/>
      <c r="Z279" s="184"/>
      <c r="AA279" s="72"/>
      <c r="AB279" s="72"/>
      <c r="AC279" s="190"/>
    </row>
    <row r="280" spans="1:29" s="50" customFormat="1" ht="9.6" customHeight="1" x14ac:dyDescent="0.25">
      <c r="A280" s="182"/>
      <c r="B280" s="184"/>
      <c r="C280" s="183"/>
      <c r="D280" s="182"/>
      <c r="E280" s="63"/>
      <c r="F280" s="74" t="s">
        <v>146</v>
      </c>
      <c r="G280" s="75">
        <f>H280+I280</f>
        <v>19.55</v>
      </c>
      <c r="H280" s="75">
        <f>SUM(H263:H279)</f>
        <v>19.55</v>
      </c>
      <c r="I280" s="75">
        <f>SUM(I264:I279)</f>
        <v>0</v>
      </c>
      <c r="J280" s="63"/>
      <c r="K280" s="74" t="s">
        <v>146</v>
      </c>
      <c r="L280" s="75">
        <f>M280+N280</f>
        <v>19.55</v>
      </c>
      <c r="M280" s="75">
        <f>SUM(M263:M279)</f>
        <v>19.55</v>
      </c>
      <c r="N280" s="75">
        <f>SUM(N263:N279)</f>
        <v>0</v>
      </c>
      <c r="O280" s="184"/>
      <c r="P280" s="203"/>
      <c r="Q280" s="184"/>
      <c r="R280" s="184"/>
      <c r="S280" s="184"/>
      <c r="T280" s="226"/>
      <c r="U280" s="227"/>
      <c r="V280" s="182"/>
      <c r="W280" s="184"/>
      <c r="X280" s="184"/>
      <c r="Y280" s="184"/>
      <c r="Z280" s="184"/>
      <c r="AA280" s="72"/>
      <c r="AB280" s="72"/>
      <c r="AC280" s="190"/>
    </row>
    <row r="281" spans="1:29" s="50" customFormat="1" ht="9.6" customHeight="1" x14ac:dyDescent="0.25">
      <c r="A281" s="182"/>
      <c r="B281" s="185"/>
      <c r="C281" s="185"/>
      <c r="D281" s="182"/>
      <c r="E281" s="63"/>
      <c r="F281" s="83" t="s">
        <v>205</v>
      </c>
      <c r="G281" s="84">
        <f>H281+I281</f>
        <v>18</v>
      </c>
      <c r="H281" s="84">
        <v>18</v>
      </c>
      <c r="I281" s="59"/>
      <c r="J281" s="85"/>
      <c r="K281" s="85"/>
      <c r="L281" s="86"/>
      <c r="M281" s="86"/>
      <c r="N281" s="86"/>
      <c r="O281" s="185"/>
      <c r="P281" s="189"/>
      <c r="Q281" s="185"/>
      <c r="R281" s="185"/>
      <c r="S281" s="185"/>
      <c r="T281" s="226"/>
      <c r="U281" s="227"/>
      <c r="V281" s="182"/>
      <c r="W281" s="185"/>
      <c r="X281" s="184"/>
      <c r="Y281" s="184"/>
      <c r="Z281" s="184"/>
      <c r="AA281" s="97"/>
      <c r="AB281" s="97"/>
      <c r="AC281" s="190"/>
    </row>
    <row r="282" spans="1:29" s="50" customFormat="1" ht="9.6" customHeight="1" x14ac:dyDescent="0.25">
      <c r="A282" s="71"/>
      <c r="B282" s="72"/>
      <c r="C282" s="72" t="s">
        <v>316</v>
      </c>
      <c r="D282" s="183" t="s">
        <v>317</v>
      </c>
      <c r="E282" s="63" t="s">
        <v>188</v>
      </c>
      <c r="F282" s="63" t="s">
        <v>318</v>
      </c>
      <c r="G282" s="59">
        <v>1</v>
      </c>
      <c r="H282" s="59">
        <v>1</v>
      </c>
      <c r="I282" s="59">
        <v>0</v>
      </c>
      <c r="J282" s="63" t="s">
        <v>188</v>
      </c>
      <c r="K282" s="63" t="s">
        <v>318</v>
      </c>
      <c r="L282" s="59">
        <v>1</v>
      </c>
      <c r="M282" s="59">
        <v>1</v>
      </c>
      <c r="N282" s="59">
        <v>0</v>
      </c>
      <c r="O282" s="97"/>
      <c r="P282" s="108"/>
      <c r="Q282" s="72"/>
      <c r="R282" s="72"/>
      <c r="S282" s="72"/>
      <c r="T282" s="72"/>
      <c r="U282" s="72"/>
      <c r="V282" s="72"/>
      <c r="W282" s="72"/>
      <c r="X282" s="185"/>
      <c r="Y282" s="185"/>
      <c r="Z282" s="185"/>
      <c r="AA282" s="72"/>
      <c r="AB282" s="72"/>
      <c r="AC282" s="88"/>
    </row>
    <row r="283" spans="1:29" s="50" customFormat="1" ht="9.6" customHeight="1" x14ac:dyDescent="0.25">
      <c r="A283" s="183">
        <v>34</v>
      </c>
      <c r="B283" s="183"/>
      <c r="C283" s="183" t="s">
        <v>197</v>
      </c>
      <c r="D283" s="184"/>
      <c r="E283" s="63" t="s">
        <v>229</v>
      </c>
      <c r="F283" s="63" t="s">
        <v>319</v>
      </c>
      <c r="G283" s="59">
        <v>1.03</v>
      </c>
      <c r="H283" s="59">
        <v>1.03</v>
      </c>
      <c r="I283" s="59">
        <v>0</v>
      </c>
      <c r="J283" s="63" t="s">
        <v>229</v>
      </c>
      <c r="K283" s="63" t="s">
        <v>319</v>
      </c>
      <c r="L283" s="59">
        <v>1.03</v>
      </c>
      <c r="M283" s="59">
        <v>1.03</v>
      </c>
      <c r="N283" s="59">
        <v>0</v>
      </c>
      <c r="O283" s="198" t="s">
        <v>190</v>
      </c>
      <c r="P283" s="199">
        <v>16.75</v>
      </c>
      <c r="Q283" s="215" t="s">
        <v>263</v>
      </c>
      <c r="R283" s="183"/>
      <c r="S283" s="183"/>
      <c r="T283" s="183"/>
      <c r="U283" s="183"/>
      <c r="V283" s="183"/>
      <c r="W283" s="183"/>
      <c r="X283" s="183" t="s">
        <v>264</v>
      </c>
      <c r="Y283" s="183"/>
      <c r="Z283" s="183"/>
      <c r="AA283" s="71"/>
      <c r="AB283" s="183"/>
      <c r="AC283" s="200"/>
    </row>
    <row r="284" spans="1:29" s="50" customFormat="1" ht="9.6" customHeight="1" x14ac:dyDescent="0.25">
      <c r="A284" s="184"/>
      <c r="B284" s="184"/>
      <c r="C284" s="184"/>
      <c r="D284" s="184"/>
      <c r="E284" s="63" t="s">
        <v>230</v>
      </c>
      <c r="F284" s="63" t="s">
        <v>319</v>
      </c>
      <c r="G284" s="59">
        <v>1.03</v>
      </c>
      <c r="H284" s="59">
        <v>1.03</v>
      </c>
      <c r="I284" s="59">
        <v>0</v>
      </c>
      <c r="J284" s="63" t="s">
        <v>230</v>
      </c>
      <c r="K284" s="63" t="s">
        <v>319</v>
      </c>
      <c r="L284" s="59">
        <v>1.03</v>
      </c>
      <c r="M284" s="59">
        <v>1.03</v>
      </c>
      <c r="N284" s="59">
        <v>0</v>
      </c>
      <c r="O284" s="198"/>
      <c r="P284" s="199"/>
      <c r="Q284" s="216"/>
      <c r="R284" s="184"/>
      <c r="S284" s="184"/>
      <c r="T284" s="184"/>
      <c r="U284" s="184"/>
      <c r="V284" s="184"/>
      <c r="W284" s="184"/>
      <c r="X284" s="184"/>
      <c r="Y284" s="184"/>
      <c r="Z284" s="184"/>
      <c r="AA284" s="72"/>
      <c r="AB284" s="184"/>
      <c r="AC284" s="201"/>
    </row>
    <row r="285" spans="1:29" s="50" customFormat="1" ht="9.6" customHeight="1" x14ac:dyDescent="0.25">
      <c r="A285" s="184"/>
      <c r="B285" s="184"/>
      <c r="C285" s="184"/>
      <c r="D285" s="184"/>
      <c r="E285" s="63" t="s">
        <v>200</v>
      </c>
      <c r="F285" s="63" t="s">
        <v>319</v>
      </c>
      <c r="G285" s="59">
        <v>1.03</v>
      </c>
      <c r="H285" s="59">
        <v>1.03</v>
      </c>
      <c r="I285" s="59">
        <v>0</v>
      </c>
      <c r="J285" s="63" t="s">
        <v>200</v>
      </c>
      <c r="K285" s="63" t="s">
        <v>319</v>
      </c>
      <c r="L285" s="59">
        <v>1.03</v>
      </c>
      <c r="M285" s="59">
        <v>1.03</v>
      </c>
      <c r="N285" s="59">
        <v>0</v>
      </c>
      <c r="O285" s="198"/>
      <c r="P285" s="199"/>
      <c r="Q285" s="216"/>
      <c r="R285" s="184"/>
      <c r="S285" s="184"/>
      <c r="T285" s="184"/>
      <c r="U285" s="184"/>
      <c r="V285" s="184"/>
      <c r="W285" s="184"/>
      <c r="X285" s="184"/>
      <c r="Y285" s="184"/>
      <c r="Z285" s="184"/>
      <c r="AA285" s="72"/>
      <c r="AB285" s="184"/>
      <c r="AC285" s="201"/>
    </row>
    <row r="286" spans="1:29" s="50" customFormat="1" ht="9.6" customHeight="1" x14ac:dyDescent="0.25">
      <c r="A286" s="184"/>
      <c r="B286" s="184"/>
      <c r="C286" s="184"/>
      <c r="D286" s="184"/>
      <c r="E286" s="63" t="s">
        <v>231</v>
      </c>
      <c r="F286" s="63" t="s">
        <v>320</v>
      </c>
      <c r="G286" s="59">
        <v>0.97</v>
      </c>
      <c r="H286" s="59">
        <v>0.97</v>
      </c>
      <c r="I286" s="59">
        <v>0</v>
      </c>
      <c r="J286" s="63" t="s">
        <v>231</v>
      </c>
      <c r="K286" s="63" t="s">
        <v>320</v>
      </c>
      <c r="L286" s="59">
        <v>0.97</v>
      </c>
      <c r="M286" s="59">
        <v>0.97</v>
      </c>
      <c r="N286" s="59">
        <v>0</v>
      </c>
      <c r="O286" s="62" t="s">
        <v>199</v>
      </c>
      <c r="P286" s="65">
        <v>6</v>
      </c>
      <c r="Q286" s="216"/>
      <c r="R286" s="184"/>
      <c r="S286" s="184"/>
      <c r="T286" s="184"/>
      <c r="U286" s="184"/>
      <c r="V286" s="184"/>
      <c r="W286" s="184"/>
      <c r="X286" s="184"/>
      <c r="Y286" s="184"/>
      <c r="Z286" s="184"/>
      <c r="AA286" s="72"/>
      <c r="AB286" s="184"/>
      <c r="AC286" s="201"/>
    </row>
    <row r="287" spans="1:29" s="50" customFormat="1" ht="9.6" customHeight="1" x14ac:dyDescent="0.25">
      <c r="A287" s="184"/>
      <c r="B287" s="184"/>
      <c r="C287" s="184"/>
      <c r="D287" s="184"/>
      <c r="E287" s="63" t="s">
        <v>222</v>
      </c>
      <c r="F287" s="63" t="s">
        <v>320</v>
      </c>
      <c r="G287" s="59">
        <v>0.97</v>
      </c>
      <c r="H287" s="59">
        <v>0.97</v>
      </c>
      <c r="I287" s="59">
        <v>0</v>
      </c>
      <c r="J287" s="63" t="s">
        <v>222</v>
      </c>
      <c r="K287" s="63" t="s">
        <v>320</v>
      </c>
      <c r="L287" s="59">
        <v>0.97</v>
      </c>
      <c r="M287" s="59">
        <v>0.97</v>
      </c>
      <c r="N287" s="59">
        <v>0</v>
      </c>
      <c r="O287" s="198" t="s">
        <v>201</v>
      </c>
      <c r="P287" s="199">
        <v>3</v>
      </c>
      <c r="Q287" s="216"/>
      <c r="R287" s="184"/>
      <c r="S287" s="184"/>
      <c r="T287" s="184"/>
      <c r="U287" s="184"/>
      <c r="V287" s="184"/>
      <c r="W287" s="184"/>
      <c r="X287" s="184"/>
      <c r="Y287" s="184"/>
      <c r="Z287" s="184"/>
      <c r="AA287" s="72"/>
      <c r="AB287" s="184"/>
      <c r="AC287" s="201"/>
    </row>
    <row r="288" spans="1:29" s="50" customFormat="1" ht="9.6" customHeight="1" x14ac:dyDescent="0.25">
      <c r="A288" s="184"/>
      <c r="B288" s="184"/>
      <c r="C288" s="184"/>
      <c r="D288" s="184"/>
      <c r="E288" s="63" t="s">
        <v>223</v>
      </c>
      <c r="F288" s="63" t="s">
        <v>320</v>
      </c>
      <c r="G288" s="59">
        <v>1.94</v>
      </c>
      <c r="H288" s="59">
        <v>1.94</v>
      </c>
      <c r="I288" s="59">
        <v>0</v>
      </c>
      <c r="J288" s="63" t="s">
        <v>223</v>
      </c>
      <c r="K288" s="63" t="s">
        <v>320</v>
      </c>
      <c r="L288" s="59">
        <v>1.94</v>
      </c>
      <c r="M288" s="59">
        <v>1.94</v>
      </c>
      <c r="N288" s="59">
        <v>0</v>
      </c>
      <c r="O288" s="198"/>
      <c r="P288" s="199"/>
      <c r="Q288" s="216"/>
      <c r="R288" s="184"/>
      <c r="S288" s="184"/>
      <c r="T288" s="184"/>
      <c r="U288" s="184"/>
      <c r="V288" s="184"/>
      <c r="W288" s="184"/>
      <c r="X288" s="184"/>
      <c r="Y288" s="184"/>
      <c r="Z288" s="184"/>
      <c r="AA288" s="72"/>
      <c r="AB288" s="184"/>
      <c r="AC288" s="201"/>
    </row>
    <row r="289" spans="1:29" s="50" customFormat="1" ht="9.6" customHeight="1" x14ac:dyDescent="0.25">
      <c r="A289" s="184"/>
      <c r="B289" s="184"/>
      <c r="C289" s="184"/>
      <c r="D289" s="184"/>
      <c r="E289" s="63" t="s">
        <v>251</v>
      </c>
      <c r="F289" s="63" t="s">
        <v>320</v>
      </c>
      <c r="G289" s="59">
        <v>0.94</v>
      </c>
      <c r="H289" s="59">
        <v>0.94</v>
      </c>
      <c r="I289" s="59">
        <v>0</v>
      </c>
      <c r="J289" s="63" t="s">
        <v>251</v>
      </c>
      <c r="K289" s="63" t="s">
        <v>320</v>
      </c>
      <c r="L289" s="59">
        <v>0.94</v>
      </c>
      <c r="M289" s="59">
        <v>0.94</v>
      </c>
      <c r="N289" s="59">
        <v>0</v>
      </c>
      <c r="O289" s="198"/>
      <c r="P289" s="199"/>
      <c r="Q289" s="216"/>
      <c r="R289" s="184"/>
      <c r="S289" s="184"/>
      <c r="T289" s="184"/>
      <c r="U289" s="184"/>
      <c r="V289" s="184"/>
      <c r="W289" s="184"/>
      <c r="X289" s="184"/>
      <c r="Y289" s="184"/>
      <c r="Z289" s="184"/>
      <c r="AA289" s="72"/>
      <c r="AB289" s="184"/>
      <c r="AC289" s="201"/>
    </row>
    <row r="290" spans="1:29" s="50" customFormat="1" ht="9.6" customHeight="1" x14ac:dyDescent="0.25">
      <c r="A290" s="184"/>
      <c r="B290" s="184"/>
      <c r="C290" s="184"/>
      <c r="D290" s="184"/>
      <c r="E290" s="63" t="s">
        <v>232</v>
      </c>
      <c r="F290" s="63" t="s">
        <v>321</v>
      </c>
      <c r="G290" s="59">
        <v>0.91</v>
      </c>
      <c r="H290" s="59">
        <v>0.91</v>
      </c>
      <c r="I290" s="59">
        <v>0</v>
      </c>
      <c r="J290" s="63" t="s">
        <v>232</v>
      </c>
      <c r="K290" s="63" t="s">
        <v>321</v>
      </c>
      <c r="L290" s="59">
        <v>0.91</v>
      </c>
      <c r="M290" s="59">
        <v>0.91</v>
      </c>
      <c r="N290" s="59">
        <v>0</v>
      </c>
      <c r="O290" s="183"/>
      <c r="P290" s="188"/>
      <c r="Q290" s="216"/>
      <c r="R290" s="184"/>
      <c r="S290" s="184"/>
      <c r="T290" s="184"/>
      <c r="U290" s="184"/>
      <c r="V290" s="184"/>
      <c r="W290" s="184"/>
      <c r="X290" s="184"/>
      <c r="Y290" s="184"/>
      <c r="Z290" s="184"/>
      <c r="AA290" s="72"/>
      <c r="AB290" s="184"/>
      <c r="AC290" s="201"/>
    </row>
    <row r="291" spans="1:29" s="50" customFormat="1" ht="9.6" customHeight="1" x14ac:dyDescent="0.25">
      <c r="A291" s="184"/>
      <c r="B291" s="184"/>
      <c r="C291" s="184"/>
      <c r="D291" s="184"/>
      <c r="E291" s="63" t="s">
        <v>233</v>
      </c>
      <c r="F291" s="63" t="s">
        <v>321</v>
      </c>
      <c r="G291" s="59">
        <v>0.91</v>
      </c>
      <c r="H291" s="59">
        <v>0.91</v>
      </c>
      <c r="I291" s="59">
        <v>0</v>
      </c>
      <c r="J291" s="63" t="s">
        <v>233</v>
      </c>
      <c r="K291" s="63" t="s">
        <v>321</v>
      </c>
      <c r="L291" s="59">
        <v>0.91</v>
      </c>
      <c r="M291" s="59">
        <v>0.91</v>
      </c>
      <c r="N291" s="59">
        <v>0</v>
      </c>
      <c r="O291" s="184"/>
      <c r="P291" s="203"/>
      <c r="Q291" s="216"/>
      <c r="R291" s="184"/>
      <c r="S291" s="184"/>
      <c r="T291" s="184"/>
      <c r="U291" s="184"/>
      <c r="V291" s="184"/>
      <c r="W291" s="184"/>
      <c r="X291" s="184"/>
      <c r="Y291" s="184"/>
      <c r="Z291" s="184"/>
      <c r="AA291" s="72"/>
      <c r="AB291" s="184"/>
      <c r="AC291" s="201"/>
    </row>
    <row r="292" spans="1:29" s="50" customFormat="1" ht="9.6" customHeight="1" x14ac:dyDescent="0.25">
      <c r="A292" s="184"/>
      <c r="B292" s="184"/>
      <c r="C292" s="184"/>
      <c r="D292" s="184"/>
      <c r="E292" s="63" t="s">
        <v>210</v>
      </c>
      <c r="F292" s="63" t="s">
        <v>321</v>
      </c>
      <c r="G292" s="59">
        <v>0.91</v>
      </c>
      <c r="H292" s="59">
        <v>0.91</v>
      </c>
      <c r="I292" s="59">
        <v>0</v>
      </c>
      <c r="J292" s="63" t="s">
        <v>210</v>
      </c>
      <c r="K292" s="63" t="s">
        <v>321</v>
      </c>
      <c r="L292" s="59">
        <v>0.91</v>
      </c>
      <c r="M292" s="59">
        <v>0.91</v>
      </c>
      <c r="N292" s="59">
        <v>0</v>
      </c>
      <c r="O292" s="184"/>
      <c r="P292" s="203"/>
      <c r="Q292" s="216"/>
      <c r="R292" s="184"/>
      <c r="S292" s="184"/>
      <c r="T292" s="184"/>
      <c r="U292" s="184"/>
      <c r="V292" s="184"/>
      <c r="W292" s="184"/>
      <c r="X292" s="184"/>
      <c r="Y292" s="184"/>
      <c r="Z292" s="184"/>
      <c r="AA292" s="72"/>
      <c r="AB292" s="184"/>
      <c r="AC292" s="201"/>
    </row>
    <row r="293" spans="1:29" s="50" customFormat="1" ht="9.6" customHeight="1" x14ac:dyDescent="0.25">
      <c r="A293" s="184"/>
      <c r="B293" s="184"/>
      <c r="C293" s="184"/>
      <c r="D293" s="184"/>
      <c r="E293" s="63" t="s">
        <v>211</v>
      </c>
      <c r="F293" s="63" t="s">
        <v>321</v>
      </c>
      <c r="G293" s="59">
        <v>1.82</v>
      </c>
      <c r="H293" s="59">
        <v>1.82</v>
      </c>
      <c r="I293" s="59">
        <v>0</v>
      </c>
      <c r="J293" s="63" t="s">
        <v>211</v>
      </c>
      <c r="K293" s="63" t="s">
        <v>321</v>
      </c>
      <c r="L293" s="59">
        <v>1.82</v>
      </c>
      <c r="M293" s="59">
        <v>1.82</v>
      </c>
      <c r="N293" s="59">
        <v>0</v>
      </c>
      <c r="O293" s="184"/>
      <c r="P293" s="203"/>
      <c r="Q293" s="216"/>
      <c r="R293" s="184"/>
      <c r="S293" s="184"/>
      <c r="T293" s="184"/>
      <c r="U293" s="184"/>
      <c r="V293" s="184"/>
      <c r="W293" s="184"/>
      <c r="X293" s="184"/>
      <c r="Y293" s="184"/>
      <c r="Z293" s="184"/>
      <c r="AA293" s="72"/>
      <c r="AB293" s="184"/>
      <c r="AC293" s="201"/>
    </row>
    <row r="294" spans="1:29" s="50" customFormat="1" ht="9.6" customHeight="1" x14ac:dyDescent="0.25">
      <c r="A294" s="184"/>
      <c r="B294" s="184"/>
      <c r="C294" s="185"/>
      <c r="D294" s="184"/>
      <c r="E294" s="63" t="s">
        <v>203</v>
      </c>
      <c r="F294" s="63" t="s">
        <v>321</v>
      </c>
      <c r="G294" s="59">
        <v>0.91</v>
      </c>
      <c r="H294" s="59">
        <v>0.91</v>
      </c>
      <c r="I294" s="59">
        <v>0</v>
      </c>
      <c r="J294" s="63" t="s">
        <v>203</v>
      </c>
      <c r="K294" s="63" t="s">
        <v>321</v>
      </c>
      <c r="L294" s="59">
        <v>0.91</v>
      </c>
      <c r="M294" s="59">
        <v>0.91</v>
      </c>
      <c r="N294" s="59">
        <v>0</v>
      </c>
      <c r="O294" s="184"/>
      <c r="P294" s="203"/>
      <c r="Q294" s="216"/>
      <c r="R294" s="184"/>
      <c r="S294" s="184"/>
      <c r="T294" s="184"/>
      <c r="U294" s="184"/>
      <c r="V294" s="184"/>
      <c r="W294" s="184"/>
      <c r="X294" s="184"/>
      <c r="Y294" s="72"/>
      <c r="Z294" s="72"/>
      <c r="AA294" s="72"/>
      <c r="AB294" s="72"/>
      <c r="AC294" s="201"/>
    </row>
    <row r="295" spans="1:29" s="50" customFormat="1" ht="9.6" customHeight="1" x14ac:dyDescent="0.25">
      <c r="A295" s="184"/>
      <c r="B295" s="184"/>
      <c r="C295" s="72" t="s">
        <v>213</v>
      </c>
      <c r="D295" s="184"/>
      <c r="E295" s="63" t="s">
        <v>256</v>
      </c>
      <c r="F295" s="63" t="s">
        <v>319</v>
      </c>
      <c r="G295" s="59">
        <v>0.88</v>
      </c>
      <c r="H295" s="59">
        <v>0.88</v>
      </c>
      <c r="I295" s="59">
        <v>0</v>
      </c>
      <c r="J295" s="63" t="s">
        <v>256</v>
      </c>
      <c r="K295" s="63" t="s">
        <v>319</v>
      </c>
      <c r="L295" s="59">
        <v>0.88</v>
      </c>
      <c r="M295" s="59">
        <v>0.88</v>
      </c>
      <c r="N295" s="59">
        <v>0</v>
      </c>
      <c r="O295" s="184"/>
      <c r="P295" s="203"/>
      <c r="Q295" s="216"/>
      <c r="R295" s="184"/>
      <c r="S295" s="184"/>
      <c r="T295" s="184"/>
      <c r="U295" s="184"/>
      <c r="V295" s="184"/>
      <c r="W295" s="184"/>
      <c r="X295" s="184"/>
      <c r="Y295" s="72"/>
      <c r="Z295" s="72"/>
      <c r="AA295" s="72"/>
      <c r="AB295" s="72"/>
      <c r="AC295" s="201"/>
    </row>
    <row r="296" spans="1:29" s="50" customFormat="1" ht="9.6" customHeight="1" x14ac:dyDescent="0.25">
      <c r="A296" s="184"/>
      <c r="B296" s="184"/>
      <c r="C296" s="183"/>
      <c r="D296" s="184"/>
      <c r="E296" s="63"/>
      <c r="F296" s="74" t="s">
        <v>146</v>
      </c>
      <c r="G296" s="75">
        <f>H296+I296</f>
        <v>15.250000000000002</v>
      </c>
      <c r="H296" s="75">
        <f>SUM(H282:H295)</f>
        <v>15.250000000000002</v>
      </c>
      <c r="I296" s="75">
        <f>SUM(I283:I295)</f>
        <v>0</v>
      </c>
      <c r="J296" s="63"/>
      <c r="K296" s="74" t="s">
        <v>146</v>
      </c>
      <c r="L296" s="75">
        <f>M296+N296</f>
        <v>14.25</v>
      </c>
      <c r="M296" s="75">
        <f>SUM(M283:M295)</f>
        <v>14.25</v>
      </c>
      <c r="N296" s="75">
        <f>SUM(N283:N294)</f>
        <v>0</v>
      </c>
      <c r="O296" s="184"/>
      <c r="P296" s="203"/>
      <c r="Q296" s="216"/>
      <c r="R296" s="184"/>
      <c r="S296" s="184"/>
      <c r="T296" s="184"/>
      <c r="U296" s="184"/>
      <c r="V296" s="184"/>
      <c r="W296" s="184"/>
      <c r="X296" s="184"/>
      <c r="Y296" s="72"/>
      <c r="Z296" s="72"/>
      <c r="AA296" s="72"/>
      <c r="AB296" s="72"/>
      <c r="AC296" s="201"/>
    </row>
    <row r="297" spans="1:29" s="50" customFormat="1" ht="9.6" customHeight="1" x14ac:dyDescent="0.25">
      <c r="A297" s="185"/>
      <c r="B297" s="185"/>
      <c r="C297" s="185"/>
      <c r="D297" s="185"/>
      <c r="E297" s="63"/>
      <c r="F297" s="83" t="s">
        <v>205</v>
      </c>
      <c r="G297" s="84">
        <f>H297+I297</f>
        <v>18</v>
      </c>
      <c r="H297" s="84">
        <v>18</v>
      </c>
      <c r="I297" s="59"/>
      <c r="J297" s="85"/>
      <c r="K297" s="85"/>
      <c r="L297" s="86"/>
      <c r="M297" s="86"/>
      <c r="N297" s="86"/>
      <c r="O297" s="185"/>
      <c r="P297" s="189"/>
      <c r="Q297" s="224"/>
      <c r="R297" s="185"/>
      <c r="S297" s="185"/>
      <c r="T297" s="185"/>
      <c r="U297" s="185"/>
      <c r="V297" s="185"/>
      <c r="W297" s="185"/>
      <c r="X297" s="185"/>
      <c r="Y297" s="97"/>
      <c r="Z297" s="97"/>
      <c r="AA297" s="97"/>
      <c r="AB297" s="97"/>
      <c r="AC297" s="207"/>
    </row>
    <row r="298" spans="1:29" s="50" customFormat="1" ht="18.95" customHeight="1" x14ac:dyDescent="0.25">
      <c r="A298" s="183">
        <v>35</v>
      </c>
      <c r="B298" s="183"/>
      <c r="C298" s="183" t="s">
        <v>213</v>
      </c>
      <c r="D298" s="183" t="s">
        <v>322</v>
      </c>
      <c r="E298" s="63" t="s">
        <v>214</v>
      </c>
      <c r="F298" s="62" t="s">
        <v>322</v>
      </c>
      <c r="G298" s="59">
        <v>1</v>
      </c>
      <c r="H298" s="59">
        <v>1</v>
      </c>
      <c r="I298" s="59">
        <v>0</v>
      </c>
      <c r="J298" s="63" t="s">
        <v>214</v>
      </c>
      <c r="K298" s="62" t="s">
        <v>322</v>
      </c>
      <c r="L298" s="59">
        <v>1</v>
      </c>
      <c r="M298" s="59">
        <v>1</v>
      </c>
      <c r="N298" s="59">
        <v>0</v>
      </c>
      <c r="O298" s="198"/>
      <c r="P298" s="199"/>
      <c r="Q298" s="183"/>
      <c r="R298" s="183"/>
      <c r="S298" s="183"/>
      <c r="T298" s="183"/>
      <c r="U298" s="183"/>
      <c r="V298" s="183" t="s">
        <v>323</v>
      </c>
      <c r="W298" s="183"/>
      <c r="X298" s="183"/>
      <c r="Y298" s="183"/>
      <c r="Z298" s="183"/>
      <c r="AA298" s="71"/>
      <c r="AB298" s="183"/>
      <c r="AC298" s="200"/>
    </row>
    <row r="299" spans="1:29" s="50" customFormat="1" ht="21" customHeight="1" x14ac:dyDescent="0.25">
      <c r="A299" s="184"/>
      <c r="B299" s="184"/>
      <c r="C299" s="184"/>
      <c r="D299" s="184"/>
      <c r="E299" s="63" t="s">
        <v>255</v>
      </c>
      <c r="F299" s="62" t="s">
        <v>322</v>
      </c>
      <c r="G299" s="59">
        <v>0.94</v>
      </c>
      <c r="H299" s="59">
        <v>0.94</v>
      </c>
      <c r="I299" s="59">
        <v>0</v>
      </c>
      <c r="J299" s="63" t="s">
        <v>255</v>
      </c>
      <c r="K299" s="62" t="s">
        <v>322</v>
      </c>
      <c r="L299" s="59">
        <v>0.94</v>
      </c>
      <c r="M299" s="59">
        <v>0.94</v>
      </c>
      <c r="N299" s="59">
        <v>0</v>
      </c>
      <c r="O299" s="198"/>
      <c r="P299" s="199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72"/>
      <c r="AB299" s="184"/>
      <c r="AC299" s="201"/>
    </row>
    <row r="300" spans="1:29" s="50" customFormat="1" ht="21" customHeight="1" x14ac:dyDescent="0.25">
      <c r="A300" s="184"/>
      <c r="B300" s="184"/>
      <c r="C300" s="185"/>
      <c r="D300" s="184"/>
      <c r="E300" s="63" t="s">
        <v>256</v>
      </c>
      <c r="F300" s="62" t="s">
        <v>322</v>
      </c>
      <c r="G300" s="59">
        <v>0.88</v>
      </c>
      <c r="H300" s="59">
        <v>0.88</v>
      </c>
      <c r="I300" s="59">
        <v>0</v>
      </c>
      <c r="J300" s="63" t="s">
        <v>256</v>
      </c>
      <c r="K300" s="62" t="s">
        <v>322</v>
      </c>
      <c r="L300" s="59">
        <v>0.88</v>
      </c>
      <c r="M300" s="59">
        <v>0.88</v>
      </c>
      <c r="N300" s="59">
        <v>0</v>
      </c>
      <c r="O300" s="198"/>
      <c r="P300" s="199"/>
      <c r="Q300" s="184"/>
      <c r="R300" s="184"/>
      <c r="S300" s="184"/>
      <c r="T300" s="184"/>
      <c r="U300" s="184"/>
      <c r="V300" s="184"/>
      <c r="W300" s="72"/>
      <c r="X300" s="72"/>
      <c r="Y300" s="72"/>
      <c r="Z300" s="72"/>
      <c r="AA300" s="72"/>
      <c r="AB300" s="72"/>
      <c r="AC300" s="201"/>
    </row>
    <row r="301" spans="1:29" s="50" customFormat="1" ht="9.6" customHeight="1" x14ac:dyDescent="0.25">
      <c r="A301" s="184"/>
      <c r="B301" s="184"/>
      <c r="C301" s="183"/>
      <c r="D301" s="184"/>
      <c r="E301" s="63"/>
      <c r="F301" s="74" t="s">
        <v>146</v>
      </c>
      <c r="G301" s="75">
        <f>H301+I301</f>
        <v>2.82</v>
      </c>
      <c r="H301" s="75">
        <f>SUM(H298:H300)</f>
        <v>2.82</v>
      </c>
      <c r="I301" s="75">
        <f>SUM(I298:I300)</f>
        <v>0</v>
      </c>
      <c r="J301" s="63"/>
      <c r="K301" s="74" t="s">
        <v>146</v>
      </c>
      <c r="L301" s="75">
        <f>M301+N301</f>
        <v>2.82</v>
      </c>
      <c r="M301" s="75">
        <f>SUM(M298:M300)</f>
        <v>2.82</v>
      </c>
      <c r="N301" s="75">
        <f>SUM(N298:N299)</f>
        <v>0</v>
      </c>
      <c r="O301" s="62"/>
      <c r="P301" s="65"/>
      <c r="Q301" s="184"/>
      <c r="R301" s="184"/>
      <c r="S301" s="184"/>
      <c r="T301" s="184"/>
      <c r="U301" s="184"/>
      <c r="V301" s="184"/>
      <c r="W301" s="72"/>
      <c r="X301" s="72"/>
      <c r="Y301" s="72"/>
      <c r="Z301" s="72"/>
      <c r="AA301" s="72"/>
      <c r="AB301" s="72"/>
      <c r="AC301" s="201"/>
    </row>
    <row r="302" spans="1:29" s="50" customFormat="1" ht="9.6" customHeight="1" x14ac:dyDescent="0.25">
      <c r="A302" s="185"/>
      <c r="B302" s="185"/>
      <c r="C302" s="185"/>
      <c r="D302" s="185"/>
      <c r="E302" s="63"/>
      <c r="F302" s="83" t="s">
        <v>205</v>
      </c>
      <c r="G302" s="84">
        <f>H302+I302</f>
        <v>18</v>
      </c>
      <c r="H302" s="84">
        <v>18</v>
      </c>
      <c r="I302" s="59"/>
      <c r="J302" s="85"/>
      <c r="K302" s="85"/>
      <c r="L302" s="86"/>
      <c r="M302" s="86"/>
      <c r="N302" s="86"/>
      <c r="O302" s="87"/>
      <c r="P302" s="107"/>
      <c r="Q302" s="185"/>
      <c r="R302" s="185"/>
      <c r="S302" s="185"/>
      <c r="T302" s="185"/>
      <c r="U302" s="185"/>
      <c r="V302" s="185"/>
      <c r="W302" s="97"/>
      <c r="X302" s="97"/>
      <c r="Y302" s="97"/>
      <c r="Z302" s="97"/>
      <c r="AA302" s="97"/>
      <c r="AB302" s="97"/>
      <c r="AC302" s="207"/>
    </row>
    <row r="303" spans="1:29" s="50" customFormat="1" ht="9.6" customHeight="1" x14ac:dyDescent="0.25">
      <c r="A303" s="182">
        <v>36</v>
      </c>
      <c r="B303" s="183"/>
      <c r="C303" s="183" t="s">
        <v>151</v>
      </c>
      <c r="D303" s="182" t="s">
        <v>324</v>
      </c>
      <c r="E303" s="63" t="s">
        <v>245</v>
      </c>
      <c r="F303" s="63" t="s">
        <v>324</v>
      </c>
      <c r="G303" s="59">
        <v>0.97</v>
      </c>
      <c r="H303" s="59">
        <v>0.97</v>
      </c>
      <c r="I303" s="59">
        <v>0</v>
      </c>
      <c r="J303" s="63" t="s">
        <v>245</v>
      </c>
      <c r="K303" s="63" t="s">
        <v>324</v>
      </c>
      <c r="L303" s="59">
        <v>0.97</v>
      </c>
      <c r="M303" s="59">
        <v>0.97</v>
      </c>
      <c r="N303" s="59">
        <v>0</v>
      </c>
      <c r="O303" s="198" t="s">
        <v>190</v>
      </c>
      <c r="P303" s="199">
        <v>11.33</v>
      </c>
      <c r="Q303" s="183" t="s">
        <v>155</v>
      </c>
      <c r="R303" s="183" t="s">
        <v>156</v>
      </c>
      <c r="S303" s="183"/>
      <c r="T303" s="183" t="s">
        <v>325</v>
      </c>
      <c r="U303" s="183" t="s">
        <v>326</v>
      </c>
      <c r="V303" s="183" t="s">
        <v>193</v>
      </c>
      <c r="W303" s="183"/>
      <c r="X303" s="183"/>
      <c r="Y303" s="183"/>
      <c r="Z303" s="183"/>
      <c r="AA303" s="71"/>
      <c r="AB303" s="183"/>
      <c r="AC303" s="190"/>
    </row>
    <row r="304" spans="1:29" s="50" customFormat="1" ht="9.6" customHeight="1" x14ac:dyDescent="0.25">
      <c r="A304" s="182"/>
      <c r="B304" s="184"/>
      <c r="C304" s="184"/>
      <c r="D304" s="182"/>
      <c r="E304" s="63" t="s">
        <v>248</v>
      </c>
      <c r="F304" s="63" t="s">
        <v>324</v>
      </c>
      <c r="G304" s="59">
        <v>0.97</v>
      </c>
      <c r="H304" s="59">
        <v>0.97</v>
      </c>
      <c r="I304" s="59">
        <v>0</v>
      </c>
      <c r="J304" s="63" t="s">
        <v>248</v>
      </c>
      <c r="K304" s="63" t="s">
        <v>324</v>
      </c>
      <c r="L304" s="59">
        <v>0.97</v>
      </c>
      <c r="M304" s="59">
        <v>0.97</v>
      </c>
      <c r="N304" s="59">
        <v>0</v>
      </c>
      <c r="O304" s="198"/>
      <c r="P304" s="199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  <c r="AA304" s="72"/>
      <c r="AB304" s="184"/>
      <c r="AC304" s="190"/>
    </row>
    <row r="305" spans="1:29" s="50" customFormat="1" ht="9.6" customHeight="1" x14ac:dyDescent="0.25">
      <c r="A305" s="182"/>
      <c r="B305" s="184"/>
      <c r="C305" s="184"/>
      <c r="D305" s="182"/>
      <c r="E305" s="63" t="s">
        <v>237</v>
      </c>
      <c r="F305" s="63" t="s">
        <v>324</v>
      </c>
      <c r="G305" s="59">
        <v>0.97</v>
      </c>
      <c r="H305" s="59">
        <v>0.97</v>
      </c>
      <c r="I305" s="59">
        <v>0</v>
      </c>
      <c r="J305" s="63" t="s">
        <v>237</v>
      </c>
      <c r="K305" s="63" t="s">
        <v>324</v>
      </c>
      <c r="L305" s="59">
        <v>0.97</v>
      </c>
      <c r="M305" s="59">
        <v>0.97</v>
      </c>
      <c r="N305" s="59">
        <v>0</v>
      </c>
      <c r="O305" s="198"/>
      <c r="P305" s="199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  <c r="AA305" s="72"/>
      <c r="AB305" s="184"/>
      <c r="AC305" s="190"/>
    </row>
    <row r="306" spans="1:29" s="50" customFormat="1" ht="9.6" customHeight="1" x14ac:dyDescent="0.25">
      <c r="A306" s="182"/>
      <c r="B306" s="184"/>
      <c r="C306" s="184"/>
      <c r="D306" s="182"/>
      <c r="E306" s="63" t="s">
        <v>249</v>
      </c>
      <c r="F306" s="63" t="s">
        <v>324</v>
      </c>
      <c r="G306" s="59">
        <v>0.97</v>
      </c>
      <c r="H306" s="59">
        <v>0.97</v>
      </c>
      <c r="I306" s="59">
        <v>0</v>
      </c>
      <c r="J306" s="63" t="s">
        <v>249</v>
      </c>
      <c r="K306" s="63" t="s">
        <v>324</v>
      </c>
      <c r="L306" s="59">
        <v>0.97</v>
      </c>
      <c r="M306" s="59">
        <v>0.97</v>
      </c>
      <c r="N306" s="59">
        <v>0</v>
      </c>
      <c r="O306" s="62" t="s">
        <v>199</v>
      </c>
      <c r="P306" s="65">
        <v>6</v>
      </c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  <c r="AA306" s="72"/>
      <c r="AB306" s="184"/>
      <c r="AC306" s="190"/>
    </row>
    <row r="307" spans="1:29" s="50" customFormat="1" ht="9.6" customHeight="1" x14ac:dyDescent="0.25">
      <c r="A307" s="182"/>
      <c r="B307" s="184"/>
      <c r="C307" s="184"/>
      <c r="D307" s="182"/>
      <c r="E307" s="63" t="s">
        <v>241</v>
      </c>
      <c r="F307" s="63" t="s">
        <v>324</v>
      </c>
      <c r="G307" s="59">
        <v>0.97</v>
      </c>
      <c r="H307" s="59">
        <v>0.97</v>
      </c>
      <c r="I307" s="59">
        <v>0</v>
      </c>
      <c r="J307" s="63" t="s">
        <v>241</v>
      </c>
      <c r="K307" s="63" t="s">
        <v>324</v>
      </c>
      <c r="L307" s="59">
        <v>0.97</v>
      </c>
      <c r="M307" s="59">
        <v>0.97</v>
      </c>
      <c r="N307" s="59">
        <v>0</v>
      </c>
      <c r="O307" s="198" t="s">
        <v>201</v>
      </c>
      <c r="P307" s="199">
        <v>3</v>
      </c>
      <c r="Q307" s="184"/>
      <c r="R307" s="184"/>
      <c r="S307" s="184"/>
      <c r="T307" s="184"/>
      <c r="U307" s="184"/>
      <c r="V307" s="184"/>
      <c r="W307" s="184"/>
      <c r="X307" s="184"/>
      <c r="Y307" s="184"/>
      <c r="Z307" s="184"/>
      <c r="AA307" s="72"/>
      <c r="AB307" s="184"/>
      <c r="AC307" s="190"/>
    </row>
    <row r="308" spans="1:29" s="50" customFormat="1" ht="9.6" customHeight="1" x14ac:dyDescent="0.25">
      <c r="A308" s="182"/>
      <c r="B308" s="184"/>
      <c r="C308" s="185"/>
      <c r="D308" s="182"/>
      <c r="E308" s="63" t="s">
        <v>250</v>
      </c>
      <c r="F308" s="63" t="s">
        <v>324</v>
      </c>
      <c r="G308" s="59">
        <v>0.97</v>
      </c>
      <c r="H308" s="59">
        <v>0.97</v>
      </c>
      <c r="I308" s="59">
        <v>0</v>
      </c>
      <c r="J308" s="63" t="s">
        <v>250</v>
      </c>
      <c r="K308" s="63" t="s">
        <v>324</v>
      </c>
      <c r="L308" s="59">
        <v>0.97</v>
      </c>
      <c r="M308" s="59">
        <v>0.97</v>
      </c>
      <c r="N308" s="59">
        <v>0</v>
      </c>
      <c r="O308" s="198"/>
      <c r="P308" s="199"/>
      <c r="Q308" s="184"/>
      <c r="R308" s="184"/>
      <c r="S308" s="184"/>
      <c r="T308" s="184"/>
      <c r="U308" s="184"/>
      <c r="V308" s="184"/>
      <c r="W308" s="184"/>
      <c r="X308" s="184"/>
      <c r="Y308" s="184"/>
      <c r="Z308" s="184"/>
      <c r="AA308" s="72"/>
      <c r="AB308" s="184"/>
      <c r="AC308" s="190"/>
    </row>
    <row r="309" spans="1:29" s="50" customFormat="1" ht="9.6" customHeight="1" x14ac:dyDescent="0.25">
      <c r="A309" s="182"/>
      <c r="B309" s="184"/>
      <c r="C309" s="183" t="s">
        <v>186</v>
      </c>
      <c r="D309" s="182"/>
      <c r="E309" s="63" t="s">
        <v>217</v>
      </c>
      <c r="F309" s="63" t="s">
        <v>324</v>
      </c>
      <c r="G309" s="59">
        <v>1</v>
      </c>
      <c r="H309" s="59">
        <v>1</v>
      </c>
      <c r="I309" s="59">
        <v>0</v>
      </c>
      <c r="J309" s="63" t="s">
        <v>217</v>
      </c>
      <c r="K309" s="63" t="s">
        <v>324</v>
      </c>
      <c r="L309" s="59">
        <v>1</v>
      </c>
      <c r="M309" s="59">
        <v>1</v>
      </c>
      <c r="N309" s="59">
        <v>0</v>
      </c>
      <c r="O309" s="198"/>
      <c r="P309" s="199"/>
      <c r="Q309" s="184"/>
      <c r="R309" s="184"/>
      <c r="S309" s="184"/>
      <c r="T309" s="184"/>
      <c r="U309" s="184"/>
      <c r="V309" s="184"/>
      <c r="W309" s="184"/>
      <c r="X309" s="184"/>
      <c r="Y309" s="184"/>
      <c r="Z309" s="184"/>
      <c r="AA309" s="72"/>
      <c r="AB309" s="184"/>
      <c r="AC309" s="190"/>
    </row>
    <row r="310" spans="1:29" s="50" customFormat="1" ht="9.6" customHeight="1" x14ac:dyDescent="0.25">
      <c r="A310" s="182"/>
      <c r="B310" s="184"/>
      <c r="C310" s="184"/>
      <c r="D310" s="182"/>
      <c r="E310" s="63" t="s">
        <v>220</v>
      </c>
      <c r="F310" s="63" t="s">
        <v>324</v>
      </c>
      <c r="G310" s="59">
        <v>1</v>
      </c>
      <c r="H310" s="59">
        <v>1</v>
      </c>
      <c r="I310" s="59">
        <v>0</v>
      </c>
      <c r="J310" s="63" t="s">
        <v>220</v>
      </c>
      <c r="K310" s="63" t="s">
        <v>324</v>
      </c>
      <c r="L310" s="59">
        <v>1</v>
      </c>
      <c r="M310" s="59">
        <v>1</v>
      </c>
      <c r="N310" s="59">
        <v>0</v>
      </c>
      <c r="O310" s="198" t="s">
        <v>327</v>
      </c>
      <c r="P310" s="199">
        <v>1</v>
      </c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72"/>
      <c r="AB310" s="184"/>
      <c r="AC310" s="190"/>
    </row>
    <row r="311" spans="1:29" s="50" customFormat="1" ht="9.6" customHeight="1" x14ac:dyDescent="0.25">
      <c r="A311" s="182"/>
      <c r="B311" s="184"/>
      <c r="C311" s="184"/>
      <c r="D311" s="182"/>
      <c r="E311" s="63" t="s">
        <v>188</v>
      </c>
      <c r="F311" s="63" t="s">
        <v>324</v>
      </c>
      <c r="G311" s="59">
        <v>1</v>
      </c>
      <c r="H311" s="59">
        <v>1</v>
      </c>
      <c r="I311" s="59">
        <v>0</v>
      </c>
      <c r="J311" s="63" t="s">
        <v>188</v>
      </c>
      <c r="K311" s="63" t="s">
        <v>324</v>
      </c>
      <c r="L311" s="59">
        <v>1</v>
      </c>
      <c r="M311" s="59">
        <v>1</v>
      </c>
      <c r="N311" s="59">
        <v>0</v>
      </c>
      <c r="O311" s="198"/>
      <c r="P311" s="199"/>
      <c r="Q311" s="184"/>
      <c r="R311" s="184"/>
      <c r="S311" s="184"/>
      <c r="T311" s="184"/>
      <c r="U311" s="184"/>
      <c r="V311" s="184"/>
      <c r="W311" s="184"/>
      <c r="X311" s="184"/>
      <c r="Y311" s="184"/>
      <c r="Z311" s="184"/>
      <c r="AA311" s="72"/>
      <c r="AB311" s="184"/>
      <c r="AC311" s="190"/>
    </row>
    <row r="312" spans="1:29" s="50" customFormat="1" ht="9.6" customHeight="1" x14ac:dyDescent="0.25">
      <c r="A312" s="182"/>
      <c r="B312" s="184"/>
      <c r="C312" s="184"/>
      <c r="D312" s="182"/>
      <c r="E312" s="63" t="s">
        <v>194</v>
      </c>
      <c r="F312" s="63" t="s">
        <v>324</v>
      </c>
      <c r="G312" s="59">
        <v>0.97</v>
      </c>
      <c r="H312" s="59">
        <v>0.97</v>
      </c>
      <c r="I312" s="59">
        <v>0</v>
      </c>
      <c r="J312" s="63" t="s">
        <v>194</v>
      </c>
      <c r="K312" s="63" t="s">
        <v>324</v>
      </c>
      <c r="L312" s="59">
        <v>0.97</v>
      </c>
      <c r="M312" s="59">
        <v>0.97</v>
      </c>
      <c r="N312" s="59">
        <v>0</v>
      </c>
      <c r="O312" s="198"/>
      <c r="P312" s="199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72"/>
      <c r="AB312" s="184"/>
      <c r="AC312" s="190"/>
    </row>
    <row r="313" spans="1:29" s="50" customFormat="1" ht="9.6" customHeight="1" x14ac:dyDescent="0.25">
      <c r="A313" s="182"/>
      <c r="B313" s="184"/>
      <c r="C313" s="185"/>
      <c r="D313" s="182"/>
      <c r="E313" s="63" t="s">
        <v>221</v>
      </c>
      <c r="F313" s="63" t="s">
        <v>324</v>
      </c>
      <c r="G313" s="59">
        <v>0.97</v>
      </c>
      <c r="H313" s="59">
        <v>0.97</v>
      </c>
      <c r="I313" s="59">
        <v>0</v>
      </c>
      <c r="J313" s="63" t="s">
        <v>221</v>
      </c>
      <c r="K313" s="63" t="s">
        <v>324</v>
      </c>
      <c r="L313" s="59">
        <v>0.97</v>
      </c>
      <c r="M313" s="59">
        <v>0.97</v>
      </c>
      <c r="N313" s="59">
        <v>0</v>
      </c>
      <c r="O313" s="198"/>
      <c r="P313" s="199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72"/>
      <c r="AB313" s="184"/>
      <c r="AC313" s="190"/>
    </row>
    <row r="314" spans="1:29" s="50" customFormat="1" ht="9.6" customHeight="1" x14ac:dyDescent="0.25">
      <c r="A314" s="182"/>
      <c r="B314" s="184"/>
      <c r="C314" s="183" t="s">
        <v>197</v>
      </c>
      <c r="D314" s="182"/>
      <c r="E314" s="63" t="s">
        <v>198</v>
      </c>
      <c r="F314" s="63" t="s">
        <v>324</v>
      </c>
      <c r="G314" s="59">
        <v>1.06</v>
      </c>
      <c r="H314" s="59">
        <v>1.06</v>
      </c>
      <c r="I314" s="59">
        <v>0</v>
      </c>
      <c r="J314" s="63" t="s">
        <v>198</v>
      </c>
      <c r="K314" s="63" t="s">
        <v>324</v>
      </c>
      <c r="L314" s="59">
        <v>1.06</v>
      </c>
      <c r="M314" s="59">
        <v>1.06</v>
      </c>
      <c r="N314" s="59">
        <v>0</v>
      </c>
      <c r="O314" s="198"/>
      <c r="P314" s="199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72"/>
      <c r="AB314" s="184"/>
      <c r="AC314" s="190"/>
    </row>
    <row r="315" spans="1:29" s="50" customFormat="1" ht="9.6" customHeight="1" x14ac:dyDescent="0.25">
      <c r="A315" s="182"/>
      <c r="B315" s="184"/>
      <c r="C315" s="184"/>
      <c r="D315" s="182"/>
      <c r="E315" s="63" t="s">
        <v>208</v>
      </c>
      <c r="F315" s="63" t="s">
        <v>324</v>
      </c>
      <c r="G315" s="59">
        <v>1.06</v>
      </c>
      <c r="H315" s="59">
        <v>1.06</v>
      </c>
      <c r="I315" s="59">
        <v>0</v>
      </c>
      <c r="J315" s="63" t="s">
        <v>208</v>
      </c>
      <c r="K315" s="63" t="s">
        <v>324</v>
      </c>
      <c r="L315" s="59">
        <v>1.06</v>
      </c>
      <c r="M315" s="59">
        <v>1.06</v>
      </c>
      <c r="N315" s="59">
        <v>0</v>
      </c>
      <c r="O315" s="198"/>
      <c r="P315" s="199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72"/>
      <c r="AB315" s="184"/>
      <c r="AC315" s="190"/>
    </row>
    <row r="316" spans="1:29" s="50" customFormat="1" ht="9.6" customHeight="1" x14ac:dyDescent="0.25">
      <c r="A316" s="182"/>
      <c r="B316" s="184"/>
      <c r="C316" s="184"/>
      <c r="D316" s="182"/>
      <c r="E316" s="63" t="s">
        <v>229</v>
      </c>
      <c r="F316" s="63" t="s">
        <v>324</v>
      </c>
      <c r="G316" s="59">
        <v>1.03</v>
      </c>
      <c r="H316" s="59">
        <v>1.03</v>
      </c>
      <c r="I316" s="59">
        <v>0</v>
      </c>
      <c r="J316" s="63" t="s">
        <v>229</v>
      </c>
      <c r="K316" s="63" t="s">
        <v>324</v>
      </c>
      <c r="L316" s="59">
        <v>1.03</v>
      </c>
      <c r="M316" s="59">
        <v>1.03</v>
      </c>
      <c r="N316" s="59">
        <v>0</v>
      </c>
      <c r="O316" s="183"/>
      <c r="P316" s="188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72"/>
      <c r="AB316" s="184"/>
      <c r="AC316" s="190"/>
    </row>
    <row r="317" spans="1:29" s="50" customFormat="1" ht="9.6" customHeight="1" x14ac:dyDescent="0.25">
      <c r="A317" s="182"/>
      <c r="B317" s="184"/>
      <c r="C317" s="184"/>
      <c r="D317" s="182"/>
      <c r="E317" s="63" t="s">
        <v>230</v>
      </c>
      <c r="F317" s="63" t="s">
        <v>324</v>
      </c>
      <c r="G317" s="59">
        <v>1.03</v>
      </c>
      <c r="H317" s="59">
        <v>1.03</v>
      </c>
      <c r="I317" s="59">
        <v>0</v>
      </c>
      <c r="J317" s="63" t="s">
        <v>230</v>
      </c>
      <c r="K317" s="63" t="s">
        <v>324</v>
      </c>
      <c r="L317" s="59">
        <v>1.03</v>
      </c>
      <c r="M317" s="59">
        <v>1.03</v>
      </c>
      <c r="N317" s="59">
        <v>0</v>
      </c>
      <c r="O317" s="184"/>
      <c r="P317" s="203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72"/>
      <c r="AB317" s="184"/>
      <c r="AC317" s="190"/>
    </row>
    <row r="318" spans="1:29" s="50" customFormat="1" ht="9.6" customHeight="1" x14ac:dyDescent="0.25">
      <c r="A318" s="182"/>
      <c r="B318" s="184"/>
      <c r="C318" s="184"/>
      <c r="D318" s="182"/>
      <c r="E318" s="63" t="s">
        <v>223</v>
      </c>
      <c r="F318" s="63" t="s">
        <v>324</v>
      </c>
      <c r="G318" s="59">
        <v>0.97</v>
      </c>
      <c r="H318" s="59">
        <v>0.97</v>
      </c>
      <c r="I318" s="59">
        <v>0</v>
      </c>
      <c r="J318" s="63" t="s">
        <v>223</v>
      </c>
      <c r="K318" s="63" t="s">
        <v>324</v>
      </c>
      <c r="L318" s="59">
        <v>0.97</v>
      </c>
      <c r="M318" s="59">
        <v>0.97</v>
      </c>
      <c r="N318" s="59">
        <v>0</v>
      </c>
      <c r="O318" s="184"/>
      <c r="P318" s="203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72"/>
      <c r="AB318" s="184"/>
      <c r="AC318" s="190"/>
    </row>
    <row r="319" spans="1:29" s="50" customFormat="1" ht="9.6" customHeight="1" x14ac:dyDescent="0.25">
      <c r="A319" s="182"/>
      <c r="B319" s="184"/>
      <c r="C319" s="184"/>
      <c r="D319" s="182"/>
      <c r="E319" s="63" t="s">
        <v>232</v>
      </c>
      <c r="F319" s="63" t="s">
        <v>324</v>
      </c>
      <c r="G319" s="59">
        <v>0.91</v>
      </c>
      <c r="H319" s="59">
        <v>0.91</v>
      </c>
      <c r="I319" s="59">
        <v>0</v>
      </c>
      <c r="J319" s="63" t="s">
        <v>232</v>
      </c>
      <c r="K319" s="63" t="s">
        <v>324</v>
      </c>
      <c r="L319" s="59">
        <v>0.91</v>
      </c>
      <c r="M319" s="59">
        <v>0.91</v>
      </c>
      <c r="N319" s="59">
        <v>0</v>
      </c>
      <c r="O319" s="184"/>
      <c r="P319" s="203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72"/>
      <c r="AB319" s="184"/>
      <c r="AC319" s="190"/>
    </row>
    <row r="320" spans="1:29" s="50" customFormat="1" ht="9.6" customHeight="1" x14ac:dyDescent="0.25">
      <c r="A320" s="182"/>
      <c r="B320" s="184"/>
      <c r="C320" s="185"/>
      <c r="D320" s="182"/>
      <c r="E320" s="63" t="s">
        <v>211</v>
      </c>
      <c r="F320" s="63" t="s">
        <v>324</v>
      </c>
      <c r="G320" s="59">
        <v>0.91</v>
      </c>
      <c r="H320" s="59">
        <v>0.91</v>
      </c>
      <c r="I320" s="59">
        <v>0</v>
      </c>
      <c r="J320" s="63" t="s">
        <v>211</v>
      </c>
      <c r="K320" s="63" t="s">
        <v>324</v>
      </c>
      <c r="L320" s="59">
        <v>0.91</v>
      </c>
      <c r="M320" s="59">
        <v>0.91</v>
      </c>
      <c r="N320" s="59">
        <v>0</v>
      </c>
      <c r="O320" s="184"/>
      <c r="P320" s="203"/>
      <c r="Q320" s="184"/>
      <c r="R320" s="184"/>
      <c r="S320" s="184"/>
      <c r="T320" s="184"/>
      <c r="U320" s="184"/>
      <c r="V320" s="184"/>
      <c r="W320" s="72"/>
      <c r="X320" s="72"/>
      <c r="Y320" s="72"/>
      <c r="Z320" s="72"/>
      <c r="AA320" s="72"/>
      <c r="AB320" s="72"/>
      <c r="AC320" s="190"/>
    </row>
    <row r="321" spans="1:29" s="50" customFormat="1" ht="9.6" customHeight="1" x14ac:dyDescent="0.25">
      <c r="A321" s="182"/>
      <c r="B321" s="184"/>
      <c r="C321" s="59" t="s">
        <v>213</v>
      </c>
      <c r="D321" s="182"/>
      <c r="E321" s="63" t="s">
        <v>255</v>
      </c>
      <c r="F321" s="63" t="s">
        <v>324</v>
      </c>
      <c r="G321" s="59">
        <v>0.94</v>
      </c>
      <c r="H321" s="59">
        <v>0.94</v>
      </c>
      <c r="I321" s="59">
        <v>0</v>
      </c>
      <c r="J321" s="63" t="s">
        <v>255</v>
      </c>
      <c r="K321" s="63" t="s">
        <v>324</v>
      </c>
      <c r="L321" s="59">
        <v>0.94</v>
      </c>
      <c r="M321" s="59">
        <v>0.94</v>
      </c>
      <c r="N321" s="59">
        <v>0</v>
      </c>
      <c r="O321" s="184"/>
      <c r="P321" s="203"/>
      <c r="Q321" s="184"/>
      <c r="R321" s="184"/>
      <c r="S321" s="184"/>
      <c r="T321" s="184"/>
      <c r="U321" s="184"/>
      <c r="V321" s="184"/>
      <c r="W321" s="72"/>
      <c r="X321" s="72"/>
      <c r="Y321" s="72"/>
      <c r="Z321" s="72"/>
      <c r="AA321" s="72"/>
      <c r="AB321" s="72"/>
      <c r="AC321" s="190"/>
    </row>
    <row r="322" spans="1:29" s="50" customFormat="1" ht="9.6" customHeight="1" x14ac:dyDescent="0.25">
      <c r="A322" s="182"/>
      <c r="B322" s="184"/>
      <c r="C322" s="183"/>
      <c r="D322" s="182"/>
      <c r="E322" s="63"/>
      <c r="F322" s="74" t="s">
        <v>146</v>
      </c>
      <c r="G322" s="75">
        <f>H322+I322</f>
        <v>18.670000000000002</v>
      </c>
      <c r="H322" s="75">
        <f>SUM(H303:H321)</f>
        <v>18.670000000000002</v>
      </c>
      <c r="I322" s="75">
        <f>SUM(I303:I321)</f>
        <v>0</v>
      </c>
      <c r="J322" s="63"/>
      <c r="K322" s="74" t="s">
        <v>146</v>
      </c>
      <c r="L322" s="75">
        <f>M322+N322</f>
        <v>18.670000000000002</v>
      </c>
      <c r="M322" s="75">
        <f>SUM(M303:M321)</f>
        <v>18.670000000000002</v>
      </c>
      <c r="N322" s="75">
        <f>SUM(N303:N321)</f>
        <v>0</v>
      </c>
      <c r="O322" s="184"/>
      <c r="P322" s="203"/>
      <c r="Q322" s="184"/>
      <c r="R322" s="184"/>
      <c r="S322" s="184"/>
      <c r="T322" s="184"/>
      <c r="U322" s="184"/>
      <c r="V322" s="184"/>
      <c r="W322" s="72"/>
      <c r="X322" s="72"/>
      <c r="Y322" s="72"/>
      <c r="Z322" s="72"/>
      <c r="AA322" s="72"/>
      <c r="AB322" s="72"/>
      <c r="AC322" s="190"/>
    </row>
    <row r="323" spans="1:29" s="50" customFormat="1" ht="9.6" customHeight="1" x14ac:dyDescent="0.25">
      <c r="A323" s="182"/>
      <c r="B323" s="185"/>
      <c r="C323" s="185"/>
      <c r="D323" s="182"/>
      <c r="E323" s="63"/>
      <c r="F323" s="83" t="s">
        <v>205</v>
      </c>
      <c r="G323" s="84">
        <f>H323+I323</f>
        <v>18</v>
      </c>
      <c r="H323" s="84">
        <v>18</v>
      </c>
      <c r="I323" s="59"/>
      <c r="J323" s="85"/>
      <c r="K323" s="85"/>
      <c r="L323" s="86"/>
      <c r="M323" s="86"/>
      <c r="N323" s="86"/>
      <c r="O323" s="185"/>
      <c r="P323" s="189"/>
      <c r="Q323" s="185"/>
      <c r="R323" s="185"/>
      <c r="S323" s="185"/>
      <c r="T323" s="185"/>
      <c r="U323" s="185"/>
      <c r="V323" s="185"/>
      <c r="W323" s="97"/>
      <c r="X323" s="97"/>
      <c r="Y323" s="97"/>
      <c r="Z323" s="97"/>
      <c r="AA323" s="97"/>
      <c r="AB323" s="97"/>
      <c r="AC323" s="190"/>
    </row>
    <row r="324" spans="1:29" s="50" customFormat="1" ht="9.6" customHeight="1" x14ac:dyDescent="0.25">
      <c r="A324" s="182"/>
      <c r="B324" s="184"/>
      <c r="C324" s="183" t="s">
        <v>197</v>
      </c>
      <c r="D324" s="182"/>
      <c r="E324" s="63" t="s">
        <v>200</v>
      </c>
      <c r="F324" s="63" t="s">
        <v>324</v>
      </c>
      <c r="G324" s="59">
        <v>1.03</v>
      </c>
      <c r="H324" s="59">
        <v>1.03</v>
      </c>
      <c r="I324" s="59">
        <v>0</v>
      </c>
      <c r="J324" s="63" t="s">
        <v>200</v>
      </c>
      <c r="K324" s="63" t="s">
        <v>324</v>
      </c>
      <c r="L324" s="59">
        <v>1.03</v>
      </c>
      <c r="M324" s="59">
        <v>1.03</v>
      </c>
      <c r="N324" s="59">
        <v>0</v>
      </c>
      <c r="O324" s="198" t="s">
        <v>190</v>
      </c>
      <c r="P324" s="199">
        <v>11.21</v>
      </c>
      <c r="Q324" s="184" t="s">
        <v>155</v>
      </c>
      <c r="R324" s="183" t="s">
        <v>156</v>
      </c>
      <c r="S324" s="183"/>
      <c r="T324" s="183" t="s">
        <v>328</v>
      </c>
      <c r="U324" s="183" t="s">
        <v>329</v>
      </c>
      <c r="V324" s="183" t="s">
        <v>193</v>
      </c>
      <c r="W324" s="183"/>
      <c r="X324" s="184"/>
      <c r="Y324" s="184"/>
      <c r="Z324" s="184"/>
      <c r="AA324" s="72"/>
      <c r="AB324" s="184"/>
      <c r="AC324" s="184"/>
    </row>
    <row r="325" spans="1:29" s="50" customFormat="1" ht="9.6" customHeight="1" x14ac:dyDescent="0.25">
      <c r="A325" s="182"/>
      <c r="B325" s="184"/>
      <c r="C325" s="184"/>
      <c r="D325" s="182"/>
      <c r="E325" s="63" t="s">
        <v>231</v>
      </c>
      <c r="F325" s="63" t="s">
        <v>324</v>
      </c>
      <c r="G325" s="59">
        <v>0.97</v>
      </c>
      <c r="H325" s="59">
        <v>0.97</v>
      </c>
      <c r="I325" s="59">
        <v>0</v>
      </c>
      <c r="J325" s="63" t="s">
        <v>231</v>
      </c>
      <c r="K325" s="63" t="s">
        <v>324</v>
      </c>
      <c r="L325" s="59">
        <v>0.97</v>
      </c>
      <c r="M325" s="59">
        <v>0.97</v>
      </c>
      <c r="N325" s="59">
        <v>0</v>
      </c>
      <c r="O325" s="198"/>
      <c r="P325" s="199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  <c r="AA325" s="72"/>
      <c r="AB325" s="184"/>
      <c r="AC325" s="184"/>
    </row>
    <row r="326" spans="1:29" s="50" customFormat="1" ht="9.6" customHeight="1" x14ac:dyDescent="0.25">
      <c r="A326" s="182"/>
      <c r="B326" s="184"/>
      <c r="C326" s="184"/>
      <c r="D326" s="182"/>
      <c r="E326" s="63" t="s">
        <v>222</v>
      </c>
      <c r="F326" s="63" t="s">
        <v>324</v>
      </c>
      <c r="G326" s="59">
        <v>0.97</v>
      </c>
      <c r="H326" s="59">
        <v>0.97</v>
      </c>
      <c r="I326" s="59">
        <v>0</v>
      </c>
      <c r="J326" s="63" t="s">
        <v>222</v>
      </c>
      <c r="K326" s="63" t="s">
        <v>324</v>
      </c>
      <c r="L326" s="59">
        <v>0.97</v>
      </c>
      <c r="M326" s="59">
        <v>0.97</v>
      </c>
      <c r="N326" s="59">
        <v>0</v>
      </c>
      <c r="O326" s="198"/>
      <c r="P326" s="199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72"/>
      <c r="AB326" s="184"/>
      <c r="AC326" s="184"/>
    </row>
    <row r="327" spans="1:29" s="50" customFormat="1" ht="9.6" customHeight="1" x14ac:dyDescent="0.25">
      <c r="A327" s="182"/>
      <c r="B327" s="184"/>
      <c r="C327" s="184"/>
      <c r="D327" s="182"/>
      <c r="E327" s="63" t="s">
        <v>233</v>
      </c>
      <c r="F327" s="63" t="s">
        <v>324</v>
      </c>
      <c r="G327" s="59">
        <v>0.91</v>
      </c>
      <c r="H327" s="59">
        <v>0.91</v>
      </c>
      <c r="I327" s="59">
        <v>0</v>
      </c>
      <c r="J327" s="63" t="s">
        <v>233</v>
      </c>
      <c r="K327" s="63" t="s">
        <v>324</v>
      </c>
      <c r="L327" s="59">
        <v>0.91</v>
      </c>
      <c r="M327" s="59">
        <v>0.91</v>
      </c>
      <c r="N327" s="59">
        <v>0</v>
      </c>
      <c r="O327" s="62" t="s">
        <v>199</v>
      </c>
      <c r="P327" s="65">
        <v>2</v>
      </c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  <c r="AA327" s="72"/>
      <c r="AB327" s="184"/>
      <c r="AC327" s="184"/>
    </row>
    <row r="328" spans="1:29" s="50" customFormat="1" ht="9.6" customHeight="1" x14ac:dyDescent="0.25">
      <c r="A328" s="182"/>
      <c r="B328" s="184"/>
      <c r="C328" s="185"/>
      <c r="D328" s="182"/>
      <c r="E328" s="63" t="s">
        <v>210</v>
      </c>
      <c r="F328" s="63" t="s">
        <v>324</v>
      </c>
      <c r="G328" s="59">
        <v>0.91</v>
      </c>
      <c r="H328" s="59">
        <v>0.91</v>
      </c>
      <c r="I328" s="59">
        <v>0</v>
      </c>
      <c r="J328" s="63" t="s">
        <v>210</v>
      </c>
      <c r="K328" s="63" t="s">
        <v>324</v>
      </c>
      <c r="L328" s="59">
        <v>0.91</v>
      </c>
      <c r="M328" s="59">
        <v>0.91</v>
      </c>
      <c r="N328" s="59">
        <v>0</v>
      </c>
      <c r="O328" s="198" t="s">
        <v>201</v>
      </c>
      <c r="P328" s="199">
        <v>1</v>
      </c>
      <c r="Q328" s="184"/>
      <c r="R328" s="184"/>
      <c r="S328" s="184"/>
      <c r="T328" s="184"/>
      <c r="U328" s="184"/>
      <c r="V328" s="184"/>
      <c r="W328" s="72"/>
      <c r="X328" s="72"/>
      <c r="Y328" s="72"/>
      <c r="Z328" s="72"/>
      <c r="AA328" s="72"/>
      <c r="AB328" s="72"/>
      <c r="AC328" s="184"/>
    </row>
    <row r="329" spans="1:29" s="50" customFormat="1" ht="9.6" customHeight="1" x14ac:dyDescent="0.25">
      <c r="A329" s="182"/>
      <c r="B329" s="184"/>
      <c r="C329" s="59" t="s">
        <v>213</v>
      </c>
      <c r="D329" s="182"/>
      <c r="E329" s="63" t="s">
        <v>214</v>
      </c>
      <c r="F329" s="63" t="s">
        <v>324</v>
      </c>
      <c r="G329" s="59">
        <v>1</v>
      </c>
      <c r="H329" s="59">
        <v>1</v>
      </c>
      <c r="I329" s="59">
        <v>0</v>
      </c>
      <c r="J329" s="63" t="s">
        <v>214</v>
      </c>
      <c r="K329" s="63" t="s">
        <v>324</v>
      </c>
      <c r="L329" s="59">
        <v>1</v>
      </c>
      <c r="M329" s="59">
        <v>1</v>
      </c>
      <c r="N329" s="59">
        <v>0</v>
      </c>
      <c r="O329" s="198"/>
      <c r="P329" s="199"/>
      <c r="Q329" s="184"/>
      <c r="R329" s="184"/>
      <c r="S329" s="184"/>
      <c r="T329" s="184"/>
      <c r="U329" s="184"/>
      <c r="V329" s="184"/>
      <c r="W329" s="72"/>
      <c r="X329" s="72"/>
      <c r="Y329" s="72"/>
      <c r="Z329" s="72"/>
      <c r="AA329" s="72"/>
      <c r="AB329" s="72"/>
      <c r="AC329" s="184"/>
    </row>
    <row r="330" spans="1:29" s="50" customFormat="1" ht="9.6" customHeight="1" x14ac:dyDescent="0.25">
      <c r="A330" s="182"/>
      <c r="B330" s="184"/>
      <c r="C330" s="183"/>
      <c r="D330" s="182"/>
      <c r="E330" s="63"/>
      <c r="F330" s="74" t="s">
        <v>146</v>
      </c>
      <c r="G330" s="75">
        <f>H330+I330</f>
        <v>5.79</v>
      </c>
      <c r="H330" s="75">
        <f>SUM(H324:H329)</f>
        <v>5.79</v>
      </c>
      <c r="I330" s="75">
        <f>SUM(I324:I329)</f>
        <v>0</v>
      </c>
      <c r="J330" s="63"/>
      <c r="K330" s="74" t="s">
        <v>146</v>
      </c>
      <c r="L330" s="75">
        <f>M330+N330</f>
        <v>5.79</v>
      </c>
      <c r="M330" s="75">
        <f>SUM(M324:M329)</f>
        <v>5.79</v>
      </c>
      <c r="N330" s="75">
        <f>SUM(N324:N329)</f>
        <v>0</v>
      </c>
      <c r="O330" s="198"/>
      <c r="P330" s="199"/>
      <c r="Q330" s="184"/>
      <c r="R330" s="184"/>
      <c r="S330" s="184"/>
      <c r="T330" s="184"/>
      <c r="U330" s="184"/>
      <c r="V330" s="184"/>
      <c r="W330" s="72"/>
      <c r="X330" s="72"/>
      <c r="Y330" s="72"/>
      <c r="Z330" s="72"/>
      <c r="AA330" s="72"/>
      <c r="AB330" s="72"/>
      <c r="AC330" s="184"/>
    </row>
    <row r="331" spans="1:29" s="50" customFormat="1" ht="10.5" customHeight="1" x14ac:dyDescent="0.25">
      <c r="A331" s="182"/>
      <c r="B331" s="185"/>
      <c r="C331" s="185"/>
      <c r="D331" s="182"/>
      <c r="E331" s="63"/>
      <c r="F331" s="83" t="s">
        <v>205</v>
      </c>
      <c r="G331" s="84">
        <f>H331+I331</f>
        <v>18</v>
      </c>
      <c r="H331" s="84">
        <v>18</v>
      </c>
      <c r="I331" s="59"/>
      <c r="J331" s="85"/>
      <c r="K331" s="85"/>
      <c r="L331" s="86"/>
      <c r="M331" s="86"/>
      <c r="N331" s="86"/>
      <c r="O331" s="87"/>
      <c r="P331" s="107"/>
      <c r="Q331" s="185"/>
      <c r="R331" s="185"/>
      <c r="S331" s="185"/>
      <c r="T331" s="185"/>
      <c r="U331" s="185"/>
      <c r="V331" s="185"/>
      <c r="W331" s="97"/>
      <c r="X331" s="97"/>
      <c r="Y331" s="97"/>
      <c r="Z331" s="97"/>
      <c r="AA331" s="97"/>
      <c r="AB331" s="97"/>
      <c r="AC331" s="185"/>
    </row>
    <row r="332" spans="1:29" s="50" customFormat="1" ht="9.6" customHeight="1" x14ac:dyDescent="0.25">
      <c r="A332" s="182">
        <v>38</v>
      </c>
      <c r="B332" s="183"/>
      <c r="C332" s="183" t="s">
        <v>186</v>
      </c>
      <c r="D332" s="182" t="s">
        <v>330</v>
      </c>
      <c r="E332" s="63" t="s">
        <v>217</v>
      </c>
      <c r="F332" s="63" t="s">
        <v>331</v>
      </c>
      <c r="G332" s="59">
        <v>1</v>
      </c>
      <c r="H332" s="59">
        <v>1</v>
      </c>
      <c r="I332" s="59">
        <v>0</v>
      </c>
      <c r="J332" s="63" t="s">
        <v>217</v>
      </c>
      <c r="K332" s="63" t="s">
        <v>331</v>
      </c>
      <c r="L332" s="59">
        <v>1</v>
      </c>
      <c r="M332" s="59">
        <v>1</v>
      </c>
      <c r="N332" s="59">
        <v>0</v>
      </c>
      <c r="O332" s="198" t="s">
        <v>190</v>
      </c>
      <c r="P332" s="199">
        <v>14.51</v>
      </c>
      <c r="Q332" s="215" t="s">
        <v>263</v>
      </c>
      <c r="R332" s="183"/>
      <c r="S332" s="183"/>
      <c r="T332" s="81"/>
      <c r="U332" s="91"/>
      <c r="V332" s="183"/>
      <c r="W332" s="183"/>
      <c r="X332" s="183" t="s">
        <v>264</v>
      </c>
      <c r="Y332" s="183"/>
      <c r="Z332" s="183"/>
      <c r="AA332" s="71"/>
      <c r="AB332" s="183"/>
      <c r="AC332" s="200"/>
    </row>
    <row r="333" spans="1:29" s="50" customFormat="1" ht="9.6" customHeight="1" x14ac:dyDescent="0.25">
      <c r="A333" s="182"/>
      <c r="B333" s="184"/>
      <c r="C333" s="184"/>
      <c r="D333" s="182"/>
      <c r="E333" s="63" t="s">
        <v>220</v>
      </c>
      <c r="F333" s="63" t="s">
        <v>331</v>
      </c>
      <c r="G333" s="59">
        <v>1</v>
      </c>
      <c r="H333" s="59">
        <v>1</v>
      </c>
      <c r="I333" s="59">
        <v>0</v>
      </c>
      <c r="J333" s="63" t="s">
        <v>220</v>
      </c>
      <c r="K333" s="63" t="s">
        <v>331</v>
      </c>
      <c r="L333" s="59">
        <v>1</v>
      </c>
      <c r="M333" s="59">
        <v>1</v>
      </c>
      <c r="N333" s="59">
        <v>0</v>
      </c>
      <c r="O333" s="198"/>
      <c r="P333" s="199"/>
      <c r="Q333" s="216"/>
      <c r="R333" s="184"/>
      <c r="S333" s="184"/>
      <c r="T333" s="82"/>
      <c r="U333" s="92"/>
      <c r="V333" s="184"/>
      <c r="W333" s="184"/>
      <c r="X333" s="184"/>
      <c r="Y333" s="184"/>
      <c r="Z333" s="184"/>
      <c r="AA333" s="72"/>
      <c r="AB333" s="184"/>
      <c r="AC333" s="201"/>
    </row>
    <row r="334" spans="1:29" s="50" customFormat="1" ht="9.6" customHeight="1" x14ac:dyDescent="0.25">
      <c r="A334" s="182"/>
      <c r="B334" s="184"/>
      <c r="C334" s="184"/>
      <c r="D334" s="182"/>
      <c r="E334" s="63" t="s">
        <v>188</v>
      </c>
      <c r="F334" s="63" t="s">
        <v>331</v>
      </c>
      <c r="G334" s="59">
        <v>1</v>
      </c>
      <c r="H334" s="59">
        <v>1</v>
      </c>
      <c r="I334" s="59">
        <v>0</v>
      </c>
      <c r="J334" s="63" t="s">
        <v>188</v>
      </c>
      <c r="K334" s="63" t="s">
        <v>331</v>
      </c>
      <c r="L334" s="59">
        <v>1</v>
      </c>
      <c r="M334" s="59">
        <v>1</v>
      </c>
      <c r="N334" s="59">
        <v>0</v>
      </c>
      <c r="O334" s="198"/>
      <c r="P334" s="199"/>
      <c r="Q334" s="216"/>
      <c r="R334" s="184"/>
      <c r="S334" s="184"/>
      <c r="T334" s="82"/>
      <c r="U334" s="92"/>
      <c r="V334" s="184"/>
      <c r="W334" s="184"/>
      <c r="X334" s="184"/>
      <c r="Y334" s="184"/>
      <c r="Z334" s="184"/>
      <c r="AA334" s="72"/>
      <c r="AB334" s="184"/>
      <c r="AC334" s="201"/>
    </row>
    <row r="335" spans="1:29" s="50" customFormat="1" ht="9.6" customHeight="1" x14ac:dyDescent="0.25">
      <c r="A335" s="182"/>
      <c r="B335" s="184"/>
      <c r="C335" s="184"/>
      <c r="D335" s="182"/>
      <c r="E335" s="63" t="s">
        <v>194</v>
      </c>
      <c r="F335" s="63" t="s">
        <v>331</v>
      </c>
      <c r="G335" s="59">
        <v>0.5</v>
      </c>
      <c r="H335" s="59">
        <v>0.5</v>
      </c>
      <c r="I335" s="59">
        <v>0</v>
      </c>
      <c r="J335" s="63" t="s">
        <v>194</v>
      </c>
      <c r="K335" s="63" t="s">
        <v>331</v>
      </c>
      <c r="L335" s="59">
        <v>0.49</v>
      </c>
      <c r="M335" s="59">
        <v>0.49</v>
      </c>
      <c r="N335" s="59">
        <v>0</v>
      </c>
      <c r="O335" s="62" t="s">
        <v>199</v>
      </c>
      <c r="P335" s="65">
        <v>1</v>
      </c>
      <c r="Q335" s="216"/>
      <c r="R335" s="184"/>
      <c r="S335" s="184"/>
      <c r="T335" s="82"/>
      <c r="U335" s="92"/>
      <c r="V335" s="184"/>
      <c r="W335" s="184"/>
      <c r="X335" s="184"/>
      <c r="Y335" s="184"/>
      <c r="Z335" s="184"/>
      <c r="AA335" s="72"/>
      <c r="AB335" s="184"/>
      <c r="AC335" s="201"/>
    </row>
    <row r="336" spans="1:29" s="50" customFormat="1" ht="9.6" customHeight="1" x14ac:dyDescent="0.25">
      <c r="A336" s="182"/>
      <c r="B336" s="184"/>
      <c r="C336" s="185"/>
      <c r="D336" s="182"/>
      <c r="E336" s="63" t="s">
        <v>221</v>
      </c>
      <c r="F336" s="63" t="s">
        <v>331</v>
      </c>
      <c r="G336" s="59">
        <v>0.5</v>
      </c>
      <c r="H336" s="59">
        <v>0.5</v>
      </c>
      <c r="I336" s="59">
        <v>0</v>
      </c>
      <c r="J336" s="63" t="s">
        <v>221</v>
      </c>
      <c r="K336" s="63" t="s">
        <v>331</v>
      </c>
      <c r="L336" s="59">
        <v>1</v>
      </c>
      <c r="M336" s="59">
        <v>1</v>
      </c>
      <c r="N336" s="59">
        <v>0</v>
      </c>
      <c r="O336" s="183"/>
      <c r="P336" s="188"/>
      <c r="Q336" s="216"/>
      <c r="R336" s="184"/>
      <c r="S336" s="184"/>
      <c r="T336" s="82"/>
      <c r="U336" s="92"/>
      <c r="V336" s="184"/>
      <c r="W336" s="184"/>
      <c r="X336" s="184"/>
      <c r="Y336" s="184"/>
      <c r="Z336" s="184"/>
      <c r="AA336" s="72"/>
      <c r="AB336" s="184"/>
      <c r="AC336" s="201"/>
    </row>
    <row r="337" spans="1:29" s="50" customFormat="1" ht="9.6" customHeight="1" x14ac:dyDescent="0.25">
      <c r="A337" s="182"/>
      <c r="B337" s="184"/>
      <c r="C337" s="183"/>
      <c r="D337" s="182"/>
      <c r="E337" s="63"/>
      <c r="F337" s="74" t="s">
        <v>146</v>
      </c>
      <c r="G337" s="75">
        <f>H337+I337</f>
        <v>4</v>
      </c>
      <c r="H337" s="75">
        <f>SUM(H332:H336)</f>
        <v>4</v>
      </c>
      <c r="I337" s="75">
        <f>SUM(I332:I336)</f>
        <v>0</v>
      </c>
      <c r="J337" s="63"/>
      <c r="K337" s="74" t="s">
        <v>146</v>
      </c>
      <c r="L337" s="75">
        <f>M337+N337</f>
        <v>4.49</v>
      </c>
      <c r="M337" s="75">
        <f>SUM(M332:M336)</f>
        <v>4.49</v>
      </c>
      <c r="N337" s="75">
        <f>SUM(N332:N336)</f>
        <v>0</v>
      </c>
      <c r="O337" s="184"/>
      <c r="P337" s="203"/>
      <c r="Q337" s="216"/>
      <c r="R337" s="184"/>
      <c r="S337" s="184"/>
      <c r="T337" s="82"/>
      <c r="U337" s="92"/>
      <c r="V337" s="184"/>
      <c r="W337" s="72"/>
      <c r="X337" s="72"/>
      <c r="Y337" s="72"/>
      <c r="Z337" s="72"/>
      <c r="AA337" s="72"/>
      <c r="AB337" s="72"/>
      <c r="AC337" s="201"/>
    </row>
    <row r="338" spans="1:29" s="50" customFormat="1" ht="9.6" customHeight="1" x14ac:dyDescent="0.25">
      <c r="A338" s="182"/>
      <c r="B338" s="185"/>
      <c r="C338" s="185"/>
      <c r="D338" s="182"/>
      <c r="E338" s="63"/>
      <c r="F338" s="83" t="s">
        <v>205</v>
      </c>
      <c r="G338" s="84">
        <f>H338+I338</f>
        <v>18</v>
      </c>
      <c r="H338" s="84">
        <v>18</v>
      </c>
      <c r="I338" s="59"/>
      <c r="J338" s="85"/>
      <c r="K338" s="85"/>
      <c r="L338" s="86"/>
      <c r="M338" s="86"/>
      <c r="N338" s="86"/>
      <c r="O338" s="185"/>
      <c r="P338" s="189"/>
      <c r="Q338" s="224"/>
      <c r="R338" s="185"/>
      <c r="S338" s="185"/>
      <c r="T338" s="87"/>
      <c r="U338" s="109"/>
      <c r="V338" s="185"/>
      <c r="W338" s="97"/>
      <c r="X338" s="97"/>
      <c r="Y338" s="97"/>
      <c r="Z338" s="97"/>
      <c r="AA338" s="97"/>
      <c r="AB338" s="97"/>
      <c r="AC338" s="207"/>
    </row>
    <row r="339" spans="1:29" s="50" customFormat="1" ht="9.6" customHeight="1" x14ac:dyDescent="0.25">
      <c r="A339" s="182">
        <v>39</v>
      </c>
      <c r="B339" s="183"/>
      <c r="C339" s="183" t="s">
        <v>186</v>
      </c>
      <c r="D339" s="182" t="s">
        <v>332</v>
      </c>
      <c r="E339" s="63" t="s">
        <v>217</v>
      </c>
      <c r="F339" s="63" t="s">
        <v>333</v>
      </c>
      <c r="G339" s="59">
        <v>1</v>
      </c>
      <c r="H339" s="59">
        <v>1</v>
      </c>
      <c r="I339" s="59">
        <v>0</v>
      </c>
      <c r="J339" s="63" t="s">
        <v>217</v>
      </c>
      <c r="K339" s="63" t="s">
        <v>333</v>
      </c>
      <c r="L339" s="59">
        <v>1</v>
      </c>
      <c r="M339" s="59">
        <v>1</v>
      </c>
      <c r="N339" s="59">
        <v>0</v>
      </c>
      <c r="O339" s="198" t="s">
        <v>190</v>
      </c>
      <c r="P339" s="199">
        <v>14.51</v>
      </c>
      <c r="Q339" s="215" t="s">
        <v>263</v>
      </c>
      <c r="R339" s="183"/>
      <c r="S339" s="183"/>
      <c r="T339" s="183"/>
      <c r="U339" s="183"/>
      <c r="V339" s="183"/>
      <c r="W339" s="183"/>
      <c r="X339" s="183" t="s">
        <v>264</v>
      </c>
      <c r="Y339" s="183"/>
      <c r="Z339" s="183"/>
      <c r="AA339" s="71"/>
      <c r="AB339" s="183"/>
      <c r="AC339" s="183" t="s">
        <v>334</v>
      </c>
    </row>
    <row r="340" spans="1:29" s="50" customFormat="1" ht="9.6" customHeight="1" x14ac:dyDescent="0.25">
      <c r="A340" s="182"/>
      <c r="B340" s="184"/>
      <c r="C340" s="184"/>
      <c r="D340" s="182"/>
      <c r="E340" s="63" t="s">
        <v>220</v>
      </c>
      <c r="F340" s="63" t="s">
        <v>333</v>
      </c>
      <c r="G340" s="59">
        <v>1</v>
      </c>
      <c r="H340" s="59">
        <v>1</v>
      </c>
      <c r="I340" s="59">
        <v>0</v>
      </c>
      <c r="J340" s="63" t="s">
        <v>220</v>
      </c>
      <c r="K340" s="63" t="s">
        <v>333</v>
      </c>
      <c r="L340" s="59">
        <v>1</v>
      </c>
      <c r="M340" s="59">
        <v>1</v>
      </c>
      <c r="N340" s="59">
        <v>0</v>
      </c>
      <c r="O340" s="198"/>
      <c r="P340" s="199"/>
      <c r="Q340" s="216"/>
      <c r="R340" s="184"/>
      <c r="S340" s="184"/>
      <c r="T340" s="184"/>
      <c r="U340" s="184"/>
      <c r="V340" s="184"/>
      <c r="W340" s="184"/>
      <c r="X340" s="184"/>
      <c r="Y340" s="184"/>
      <c r="Z340" s="184"/>
      <c r="AA340" s="72"/>
      <c r="AB340" s="184"/>
      <c r="AC340" s="184"/>
    </row>
    <row r="341" spans="1:29" s="50" customFormat="1" ht="9.6" customHeight="1" x14ac:dyDescent="0.25">
      <c r="A341" s="182"/>
      <c r="B341" s="184"/>
      <c r="C341" s="184"/>
      <c r="D341" s="182"/>
      <c r="E341" s="63" t="s">
        <v>188</v>
      </c>
      <c r="F341" s="63" t="s">
        <v>333</v>
      </c>
      <c r="G341" s="59">
        <v>1</v>
      </c>
      <c r="H341" s="59">
        <v>1</v>
      </c>
      <c r="I341" s="59">
        <v>0</v>
      </c>
      <c r="J341" s="63" t="s">
        <v>188</v>
      </c>
      <c r="K341" s="63" t="s">
        <v>333</v>
      </c>
      <c r="L341" s="59">
        <v>1</v>
      </c>
      <c r="M341" s="59">
        <v>1</v>
      </c>
      <c r="N341" s="59">
        <v>0</v>
      </c>
      <c r="O341" s="198"/>
      <c r="P341" s="199"/>
      <c r="Q341" s="216"/>
      <c r="R341" s="184"/>
      <c r="S341" s="184"/>
      <c r="T341" s="184"/>
      <c r="U341" s="184"/>
      <c r="V341" s="184"/>
      <c r="W341" s="184"/>
      <c r="X341" s="184"/>
      <c r="Y341" s="184"/>
      <c r="Z341" s="184"/>
      <c r="AA341" s="72"/>
      <c r="AB341" s="184"/>
      <c r="AC341" s="184"/>
    </row>
    <row r="342" spans="1:29" s="50" customFormat="1" ht="9.6" customHeight="1" x14ac:dyDescent="0.25">
      <c r="A342" s="182"/>
      <c r="B342" s="184"/>
      <c r="C342" s="184"/>
      <c r="D342" s="182"/>
      <c r="E342" s="63" t="s">
        <v>194</v>
      </c>
      <c r="F342" s="63" t="s">
        <v>333</v>
      </c>
      <c r="G342" s="59">
        <v>0.5</v>
      </c>
      <c r="H342" s="59">
        <v>0.5</v>
      </c>
      <c r="I342" s="59">
        <v>0</v>
      </c>
      <c r="J342" s="63" t="s">
        <v>194</v>
      </c>
      <c r="K342" s="63" t="s">
        <v>333</v>
      </c>
      <c r="L342" s="59">
        <v>0.49</v>
      </c>
      <c r="M342" s="59">
        <v>0.49</v>
      </c>
      <c r="N342" s="59">
        <v>0</v>
      </c>
      <c r="O342" s="62" t="s">
        <v>199</v>
      </c>
      <c r="P342" s="65">
        <v>1</v>
      </c>
      <c r="Q342" s="216"/>
      <c r="R342" s="184"/>
      <c r="S342" s="184"/>
      <c r="T342" s="184"/>
      <c r="U342" s="184"/>
      <c r="V342" s="184"/>
      <c r="W342" s="184"/>
      <c r="X342" s="184"/>
      <c r="Y342" s="184"/>
      <c r="Z342" s="184"/>
      <c r="AA342" s="72"/>
      <c r="AB342" s="184"/>
      <c r="AC342" s="184"/>
    </row>
    <row r="343" spans="1:29" s="50" customFormat="1" ht="9.6" customHeight="1" x14ac:dyDescent="0.25">
      <c r="A343" s="182"/>
      <c r="B343" s="184"/>
      <c r="C343" s="185"/>
      <c r="D343" s="182"/>
      <c r="E343" s="63" t="s">
        <v>221</v>
      </c>
      <c r="F343" s="63" t="s">
        <v>333</v>
      </c>
      <c r="G343" s="59">
        <v>0.5</v>
      </c>
      <c r="H343" s="59">
        <v>0.5</v>
      </c>
      <c r="I343" s="59">
        <v>0</v>
      </c>
      <c r="J343" s="63" t="s">
        <v>221</v>
      </c>
      <c r="K343" s="63" t="s">
        <v>333</v>
      </c>
      <c r="L343" s="59">
        <v>1</v>
      </c>
      <c r="M343" s="59">
        <v>1</v>
      </c>
      <c r="N343" s="59">
        <v>0</v>
      </c>
      <c r="O343" s="183"/>
      <c r="P343" s="188"/>
      <c r="Q343" s="216"/>
      <c r="R343" s="184"/>
      <c r="S343" s="184"/>
      <c r="T343" s="184"/>
      <c r="U343" s="184"/>
      <c r="V343" s="184"/>
      <c r="W343" s="184"/>
      <c r="X343" s="184"/>
      <c r="Y343" s="184"/>
      <c r="Z343" s="184"/>
      <c r="AA343" s="72"/>
      <c r="AB343" s="184"/>
      <c r="AC343" s="184"/>
    </row>
    <row r="344" spans="1:29" s="50" customFormat="1" ht="9.6" customHeight="1" x14ac:dyDescent="0.25">
      <c r="A344" s="182"/>
      <c r="B344" s="184"/>
      <c r="C344" s="183"/>
      <c r="D344" s="182"/>
      <c r="E344" s="63"/>
      <c r="F344" s="74" t="s">
        <v>146</v>
      </c>
      <c r="G344" s="75">
        <f>H344+I344</f>
        <v>4</v>
      </c>
      <c r="H344" s="75">
        <f>SUM(H339:H343)</f>
        <v>4</v>
      </c>
      <c r="I344" s="75">
        <f>SUM(I339:I343)</f>
        <v>0</v>
      </c>
      <c r="J344" s="63"/>
      <c r="K344" s="74" t="s">
        <v>146</v>
      </c>
      <c r="L344" s="75">
        <f>M344+N344</f>
        <v>4.49</v>
      </c>
      <c r="M344" s="75">
        <f>SUM(M339:M343)</f>
        <v>4.49</v>
      </c>
      <c r="N344" s="75">
        <f>SUM(N339:N343)</f>
        <v>0</v>
      </c>
      <c r="O344" s="184"/>
      <c r="P344" s="203"/>
      <c r="Q344" s="216"/>
      <c r="R344" s="184"/>
      <c r="S344" s="184"/>
      <c r="T344" s="184"/>
      <c r="U344" s="184"/>
      <c r="V344" s="184"/>
      <c r="W344" s="72"/>
      <c r="X344" s="72"/>
      <c r="Y344" s="72"/>
      <c r="Z344" s="72"/>
      <c r="AA344" s="72"/>
      <c r="AB344" s="72"/>
      <c r="AC344" s="184"/>
    </row>
    <row r="345" spans="1:29" s="50" customFormat="1" ht="9.6" customHeight="1" x14ac:dyDescent="0.25">
      <c r="A345" s="182"/>
      <c r="B345" s="185"/>
      <c r="C345" s="185"/>
      <c r="D345" s="182"/>
      <c r="E345" s="63"/>
      <c r="F345" s="83" t="s">
        <v>205</v>
      </c>
      <c r="G345" s="84">
        <f>H345+I345</f>
        <v>18</v>
      </c>
      <c r="H345" s="84">
        <v>18</v>
      </c>
      <c r="I345" s="59"/>
      <c r="J345" s="85"/>
      <c r="K345" s="85"/>
      <c r="L345" s="86"/>
      <c r="M345" s="86"/>
      <c r="N345" s="86"/>
      <c r="O345" s="185"/>
      <c r="P345" s="189"/>
      <c r="Q345" s="224"/>
      <c r="R345" s="185"/>
      <c r="S345" s="185"/>
      <c r="T345" s="185"/>
      <c r="U345" s="185"/>
      <c r="V345" s="185"/>
      <c r="W345" s="97"/>
      <c r="X345" s="97"/>
      <c r="Y345" s="97"/>
      <c r="Z345" s="97"/>
      <c r="AA345" s="97"/>
      <c r="AB345" s="97"/>
      <c r="AC345" s="185"/>
    </row>
    <row r="346" spans="1:29" s="50" customFormat="1" ht="9.6" customHeight="1" x14ac:dyDescent="0.25">
      <c r="A346" s="182">
        <v>40</v>
      </c>
      <c r="B346" s="183"/>
      <c r="C346" s="183" t="s">
        <v>186</v>
      </c>
      <c r="D346" s="182" t="s">
        <v>335</v>
      </c>
      <c r="E346" s="63" t="s">
        <v>217</v>
      </c>
      <c r="F346" s="63" t="s">
        <v>336</v>
      </c>
      <c r="G346" s="59">
        <v>1</v>
      </c>
      <c r="H346" s="59">
        <v>1</v>
      </c>
      <c r="I346" s="59">
        <v>0</v>
      </c>
      <c r="J346" s="63" t="s">
        <v>217</v>
      </c>
      <c r="K346" s="63" t="s">
        <v>336</v>
      </c>
      <c r="L346" s="59">
        <v>1</v>
      </c>
      <c r="M346" s="59">
        <v>1</v>
      </c>
      <c r="N346" s="59">
        <v>0</v>
      </c>
      <c r="O346" s="198" t="s">
        <v>190</v>
      </c>
      <c r="P346" s="199">
        <v>14.06</v>
      </c>
      <c r="Q346" s="183" t="s">
        <v>155</v>
      </c>
      <c r="R346" s="183" t="s">
        <v>156</v>
      </c>
      <c r="S346" s="183"/>
      <c r="T346" s="183" t="s">
        <v>337</v>
      </c>
      <c r="U346" s="183" t="s">
        <v>338</v>
      </c>
      <c r="V346" s="183" t="s">
        <v>193</v>
      </c>
      <c r="W346" s="183"/>
      <c r="X346" s="183"/>
      <c r="Y346" s="183"/>
      <c r="Z346" s="183"/>
      <c r="AA346" s="71"/>
      <c r="AB346" s="183"/>
      <c r="AC346" s="190"/>
    </row>
    <row r="347" spans="1:29" s="50" customFormat="1" ht="9.6" customHeight="1" x14ac:dyDescent="0.25">
      <c r="A347" s="182"/>
      <c r="B347" s="184"/>
      <c r="C347" s="184"/>
      <c r="D347" s="182"/>
      <c r="E347" s="63" t="s">
        <v>220</v>
      </c>
      <c r="F347" s="63" t="s">
        <v>336</v>
      </c>
      <c r="G347" s="59">
        <v>1</v>
      </c>
      <c r="H347" s="59">
        <v>1</v>
      </c>
      <c r="I347" s="59">
        <v>0</v>
      </c>
      <c r="J347" s="63" t="s">
        <v>220</v>
      </c>
      <c r="K347" s="63" t="s">
        <v>336</v>
      </c>
      <c r="L347" s="59">
        <v>1</v>
      </c>
      <c r="M347" s="59">
        <v>1</v>
      </c>
      <c r="N347" s="59">
        <v>0</v>
      </c>
      <c r="O347" s="198"/>
      <c r="P347" s="199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  <c r="AA347" s="72"/>
      <c r="AB347" s="184"/>
      <c r="AC347" s="190"/>
    </row>
    <row r="348" spans="1:29" s="50" customFormat="1" ht="9.6" customHeight="1" x14ac:dyDescent="0.25">
      <c r="A348" s="182"/>
      <c r="B348" s="184"/>
      <c r="C348" s="184"/>
      <c r="D348" s="182"/>
      <c r="E348" s="63" t="s">
        <v>188</v>
      </c>
      <c r="F348" s="63" t="s">
        <v>336</v>
      </c>
      <c r="G348" s="59">
        <v>1</v>
      </c>
      <c r="H348" s="59">
        <v>1</v>
      </c>
      <c r="I348" s="59">
        <v>0</v>
      </c>
      <c r="J348" s="63" t="s">
        <v>188</v>
      </c>
      <c r="K348" s="63" t="s">
        <v>336</v>
      </c>
      <c r="L348" s="59">
        <v>1</v>
      </c>
      <c r="M348" s="59">
        <v>1</v>
      </c>
      <c r="N348" s="59">
        <v>0</v>
      </c>
      <c r="O348" s="198"/>
      <c r="P348" s="199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  <c r="AA348" s="72"/>
      <c r="AB348" s="184"/>
      <c r="AC348" s="190"/>
    </row>
    <row r="349" spans="1:29" s="50" customFormat="1" ht="9.6" customHeight="1" x14ac:dyDescent="0.25">
      <c r="A349" s="182"/>
      <c r="B349" s="184"/>
      <c r="C349" s="184"/>
      <c r="D349" s="182"/>
      <c r="E349" s="63" t="s">
        <v>194</v>
      </c>
      <c r="F349" s="63" t="s">
        <v>336</v>
      </c>
      <c r="G349" s="59">
        <v>0.97</v>
      </c>
      <c r="H349" s="59">
        <v>0.97</v>
      </c>
      <c r="I349" s="59">
        <v>0</v>
      </c>
      <c r="J349" s="63" t="s">
        <v>194</v>
      </c>
      <c r="K349" s="63" t="s">
        <v>336</v>
      </c>
      <c r="L349" s="59">
        <v>0.97</v>
      </c>
      <c r="M349" s="59">
        <v>0.97</v>
      </c>
      <c r="N349" s="59">
        <v>0</v>
      </c>
      <c r="O349" s="62" t="s">
        <v>199</v>
      </c>
      <c r="P349" s="65">
        <v>1</v>
      </c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72"/>
      <c r="AB349" s="184"/>
      <c r="AC349" s="190"/>
    </row>
    <row r="350" spans="1:29" s="50" customFormat="1" ht="9.6" customHeight="1" x14ac:dyDescent="0.25">
      <c r="A350" s="182"/>
      <c r="B350" s="184"/>
      <c r="C350" s="185"/>
      <c r="D350" s="182"/>
      <c r="E350" s="63" t="s">
        <v>221</v>
      </c>
      <c r="F350" s="63" t="s">
        <v>336</v>
      </c>
      <c r="G350" s="59">
        <v>0.97</v>
      </c>
      <c r="H350" s="59">
        <v>0.97</v>
      </c>
      <c r="I350" s="59">
        <v>0</v>
      </c>
      <c r="J350" s="63" t="s">
        <v>221</v>
      </c>
      <c r="K350" s="63" t="s">
        <v>336</v>
      </c>
      <c r="L350" s="59">
        <v>0.97</v>
      </c>
      <c r="M350" s="59">
        <v>0.97</v>
      </c>
      <c r="N350" s="59">
        <v>0</v>
      </c>
      <c r="O350" s="183"/>
      <c r="P350" s="188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72"/>
      <c r="AB350" s="184"/>
      <c r="AC350" s="190"/>
    </row>
    <row r="351" spans="1:29" s="50" customFormat="1" ht="9.6" customHeight="1" x14ac:dyDescent="0.25">
      <c r="A351" s="182"/>
      <c r="B351" s="184"/>
      <c r="C351" s="183"/>
      <c r="D351" s="182"/>
      <c r="E351" s="63"/>
      <c r="F351" s="74" t="s">
        <v>146</v>
      </c>
      <c r="G351" s="75">
        <f>H351+I351</f>
        <v>4.9399999999999995</v>
      </c>
      <c r="H351" s="75">
        <f>SUM(H346:H350)</f>
        <v>4.9399999999999995</v>
      </c>
      <c r="I351" s="75">
        <f>SUM(I346:I350)</f>
        <v>0</v>
      </c>
      <c r="J351" s="63"/>
      <c r="K351" s="74" t="s">
        <v>146</v>
      </c>
      <c r="L351" s="75">
        <f>M351+N351</f>
        <v>4.9399999999999995</v>
      </c>
      <c r="M351" s="75">
        <f>SUM(M346:M350)</f>
        <v>4.9399999999999995</v>
      </c>
      <c r="N351" s="75">
        <f>SUM(N346:N350)</f>
        <v>0</v>
      </c>
      <c r="O351" s="184"/>
      <c r="P351" s="203"/>
      <c r="Q351" s="184"/>
      <c r="R351" s="184"/>
      <c r="S351" s="184"/>
      <c r="T351" s="184"/>
      <c r="U351" s="184"/>
      <c r="V351" s="184"/>
      <c r="W351" s="72"/>
      <c r="X351" s="72"/>
      <c r="Y351" s="72"/>
      <c r="Z351" s="72"/>
      <c r="AA351" s="72"/>
      <c r="AB351" s="72"/>
      <c r="AC351" s="190"/>
    </row>
    <row r="352" spans="1:29" s="50" customFormat="1" ht="9.6" customHeight="1" x14ac:dyDescent="0.25">
      <c r="A352" s="182"/>
      <c r="B352" s="185"/>
      <c r="C352" s="185"/>
      <c r="D352" s="182"/>
      <c r="E352" s="63"/>
      <c r="F352" s="83" t="s">
        <v>205</v>
      </c>
      <c r="G352" s="84">
        <f>H352+I352</f>
        <v>18</v>
      </c>
      <c r="H352" s="84">
        <v>18</v>
      </c>
      <c r="I352" s="59"/>
      <c r="J352" s="85"/>
      <c r="K352" s="85"/>
      <c r="L352" s="86"/>
      <c r="M352" s="86"/>
      <c r="N352" s="86"/>
      <c r="O352" s="185"/>
      <c r="P352" s="189"/>
      <c r="Q352" s="185"/>
      <c r="R352" s="185"/>
      <c r="S352" s="185"/>
      <c r="T352" s="185"/>
      <c r="U352" s="185"/>
      <c r="V352" s="185"/>
      <c r="W352" s="97"/>
      <c r="X352" s="97"/>
      <c r="Y352" s="97"/>
      <c r="Z352" s="97"/>
      <c r="AA352" s="97"/>
      <c r="AB352" s="97"/>
      <c r="AC352" s="190"/>
    </row>
    <row r="353" spans="1:29" s="50" customFormat="1" ht="9.6" customHeight="1" x14ac:dyDescent="0.25">
      <c r="A353" s="182">
        <v>41</v>
      </c>
      <c r="B353" s="183"/>
      <c r="C353" s="71" t="s">
        <v>151</v>
      </c>
      <c r="D353" s="182" t="s">
        <v>339</v>
      </c>
      <c r="E353" s="63" t="s">
        <v>245</v>
      </c>
      <c r="F353" s="63" t="s">
        <v>340</v>
      </c>
      <c r="G353" s="59">
        <v>1.94</v>
      </c>
      <c r="H353" s="59">
        <v>1.94</v>
      </c>
      <c r="I353" s="59">
        <v>0</v>
      </c>
      <c r="J353" s="63" t="s">
        <v>245</v>
      </c>
      <c r="K353" s="63" t="s">
        <v>340</v>
      </c>
      <c r="L353" s="59">
        <v>1.94</v>
      </c>
      <c r="M353" s="59">
        <v>1.94</v>
      </c>
      <c r="N353" s="59">
        <v>0</v>
      </c>
      <c r="O353" s="198" t="s">
        <v>190</v>
      </c>
      <c r="P353" s="199">
        <v>12.72</v>
      </c>
      <c r="Q353" s="183" t="s">
        <v>155</v>
      </c>
      <c r="R353" s="183" t="s">
        <v>156</v>
      </c>
      <c r="S353" s="183"/>
      <c r="T353" s="183" t="s">
        <v>341</v>
      </c>
      <c r="U353" s="183" t="s">
        <v>342</v>
      </c>
      <c r="V353" s="183" t="s">
        <v>193</v>
      </c>
      <c r="W353" s="183"/>
      <c r="X353" s="183"/>
      <c r="Y353" s="183"/>
      <c r="Z353" s="183"/>
      <c r="AA353" s="71"/>
      <c r="AB353" s="183"/>
      <c r="AC353" s="200"/>
    </row>
    <row r="354" spans="1:29" s="50" customFormat="1" ht="9.6" customHeight="1" x14ac:dyDescent="0.25">
      <c r="A354" s="182"/>
      <c r="B354" s="184"/>
      <c r="C354" s="183" t="s">
        <v>186</v>
      </c>
      <c r="D354" s="182"/>
      <c r="E354" s="63" t="s">
        <v>220</v>
      </c>
      <c r="F354" s="63" t="s">
        <v>340</v>
      </c>
      <c r="G354" s="59">
        <v>2</v>
      </c>
      <c r="H354" s="59">
        <v>2</v>
      </c>
      <c r="I354" s="59">
        <v>0</v>
      </c>
      <c r="J354" s="63" t="s">
        <v>220</v>
      </c>
      <c r="K354" s="63" t="s">
        <v>340</v>
      </c>
      <c r="L354" s="59">
        <v>2</v>
      </c>
      <c r="M354" s="59">
        <v>2</v>
      </c>
      <c r="N354" s="59">
        <v>0</v>
      </c>
      <c r="O354" s="198"/>
      <c r="P354" s="199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  <c r="AA354" s="72"/>
      <c r="AB354" s="184"/>
      <c r="AC354" s="201"/>
    </row>
    <row r="355" spans="1:29" s="50" customFormat="1" ht="9.6" customHeight="1" x14ac:dyDescent="0.25">
      <c r="A355" s="182"/>
      <c r="B355" s="184"/>
      <c r="C355" s="184"/>
      <c r="D355" s="182"/>
      <c r="E355" s="63" t="s">
        <v>188</v>
      </c>
      <c r="F355" s="63" t="s">
        <v>340</v>
      </c>
      <c r="G355" s="59">
        <v>2</v>
      </c>
      <c r="H355" s="59">
        <v>2</v>
      </c>
      <c r="I355" s="59">
        <v>0</v>
      </c>
      <c r="J355" s="63" t="s">
        <v>188</v>
      </c>
      <c r="K355" s="63" t="s">
        <v>340</v>
      </c>
      <c r="L355" s="59">
        <v>2</v>
      </c>
      <c r="M355" s="59">
        <v>2</v>
      </c>
      <c r="N355" s="59">
        <v>0</v>
      </c>
      <c r="O355" s="198"/>
      <c r="P355" s="199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72"/>
      <c r="AB355" s="184"/>
      <c r="AC355" s="201"/>
    </row>
    <row r="356" spans="1:29" s="50" customFormat="1" ht="9.6" customHeight="1" x14ac:dyDescent="0.25">
      <c r="A356" s="182"/>
      <c r="B356" s="184"/>
      <c r="C356" s="185"/>
      <c r="D356" s="182"/>
      <c r="E356" s="63" t="s">
        <v>188</v>
      </c>
      <c r="F356" s="63" t="s">
        <v>340</v>
      </c>
      <c r="G356" s="59">
        <v>0.97</v>
      </c>
      <c r="H356" s="59">
        <v>0.97</v>
      </c>
      <c r="I356" s="59">
        <v>0</v>
      </c>
      <c r="J356" s="63" t="s">
        <v>188</v>
      </c>
      <c r="K356" s="63" t="s">
        <v>340</v>
      </c>
      <c r="L356" s="59">
        <v>0.97</v>
      </c>
      <c r="M356" s="59">
        <v>0.97</v>
      </c>
      <c r="N356" s="59">
        <v>0</v>
      </c>
      <c r="O356" s="62" t="s">
        <v>199</v>
      </c>
      <c r="P356" s="65">
        <v>6</v>
      </c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72"/>
      <c r="AB356" s="184"/>
      <c r="AC356" s="201"/>
    </row>
    <row r="357" spans="1:29" s="50" customFormat="1" ht="9.6" customHeight="1" x14ac:dyDescent="0.25">
      <c r="A357" s="182"/>
      <c r="B357" s="184"/>
      <c r="C357" s="183" t="s">
        <v>197</v>
      </c>
      <c r="D357" s="182"/>
      <c r="E357" s="63" t="s">
        <v>209</v>
      </c>
      <c r="F357" s="63" t="s">
        <v>340</v>
      </c>
      <c r="G357" s="59">
        <v>1.06</v>
      </c>
      <c r="H357" s="59">
        <v>1.06</v>
      </c>
      <c r="I357" s="59">
        <v>0</v>
      </c>
      <c r="J357" s="63" t="s">
        <v>209</v>
      </c>
      <c r="K357" s="63" t="s">
        <v>340</v>
      </c>
      <c r="L357" s="59">
        <v>1.06</v>
      </c>
      <c r="M357" s="59">
        <v>1.06</v>
      </c>
      <c r="N357" s="59">
        <v>0</v>
      </c>
      <c r="O357" s="198" t="s">
        <v>201</v>
      </c>
      <c r="P357" s="199">
        <v>3</v>
      </c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72"/>
      <c r="AB357" s="184"/>
      <c r="AC357" s="201"/>
    </row>
    <row r="358" spans="1:29" s="50" customFormat="1" ht="9.6" customHeight="1" x14ac:dyDescent="0.25">
      <c r="A358" s="182"/>
      <c r="B358" s="184"/>
      <c r="C358" s="184"/>
      <c r="D358" s="182"/>
      <c r="E358" s="63" t="s">
        <v>231</v>
      </c>
      <c r="F358" s="63" t="s">
        <v>340</v>
      </c>
      <c r="G358" s="59">
        <v>0.97</v>
      </c>
      <c r="H358" s="59">
        <v>0.97</v>
      </c>
      <c r="I358" s="59">
        <v>0</v>
      </c>
      <c r="J358" s="63" t="s">
        <v>231</v>
      </c>
      <c r="K358" s="63" t="s">
        <v>340</v>
      </c>
      <c r="L358" s="59">
        <v>0.97</v>
      </c>
      <c r="M358" s="59">
        <v>0.97</v>
      </c>
      <c r="N358" s="59">
        <v>0</v>
      </c>
      <c r="O358" s="198"/>
      <c r="P358" s="199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72"/>
      <c r="AB358" s="184"/>
      <c r="AC358" s="201"/>
    </row>
    <row r="359" spans="1:29" s="50" customFormat="1" ht="9.6" customHeight="1" x14ac:dyDescent="0.25">
      <c r="A359" s="182"/>
      <c r="B359" s="184"/>
      <c r="C359" s="184"/>
      <c r="D359" s="182"/>
      <c r="E359" s="63" t="s">
        <v>222</v>
      </c>
      <c r="F359" s="63" t="s">
        <v>340</v>
      </c>
      <c r="G359" s="59">
        <v>0.97</v>
      </c>
      <c r="H359" s="59">
        <v>0.97</v>
      </c>
      <c r="I359" s="59">
        <v>0</v>
      </c>
      <c r="J359" s="63" t="s">
        <v>222</v>
      </c>
      <c r="K359" s="63" t="s">
        <v>340</v>
      </c>
      <c r="L359" s="59">
        <v>0.97</v>
      </c>
      <c r="M359" s="59">
        <v>0.97</v>
      </c>
      <c r="N359" s="59">
        <v>0</v>
      </c>
      <c r="O359" s="198"/>
      <c r="P359" s="199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  <c r="AA359" s="72"/>
      <c r="AB359" s="184"/>
      <c r="AC359" s="201"/>
    </row>
    <row r="360" spans="1:29" s="50" customFormat="1" ht="9.6" customHeight="1" x14ac:dyDescent="0.25">
      <c r="A360" s="182"/>
      <c r="B360" s="184"/>
      <c r="C360" s="184"/>
      <c r="D360" s="182"/>
      <c r="E360" s="63" t="s">
        <v>223</v>
      </c>
      <c r="F360" s="63" t="s">
        <v>340</v>
      </c>
      <c r="G360" s="59">
        <v>0.97</v>
      </c>
      <c r="H360" s="59">
        <v>0.97</v>
      </c>
      <c r="I360" s="59">
        <v>0</v>
      </c>
      <c r="J360" s="63" t="s">
        <v>223</v>
      </c>
      <c r="K360" s="63" t="s">
        <v>340</v>
      </c>
      <c r="L360" s="59">
        <v>0.97</v>
      </c>
      <c r="M360" s="59">
        <v>0.97</v>
      </c>
      <c r="N360" s="59">
        <v>0</v>
      </c>
      <c r="O360" s="183"/>
      <c r="P360" s="188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72"/>
      <c r="AB360" s="184"/>
      <c r="AC360" s="201"/>
    </row>
    <row r="361" spans="1:29" s="50" customFormat="1" ht="9.6" customHeight="1" x14ac:dyDescent="0.25">
      <c r="A361" s="182"/>
      <c r="B361" s="184"/>
      <c r="C361" s="184"/>
      <c r="D361" s="182"/>
      <c r="E361" s="63" t="s">
        <v>232</v>
      </c>
      <c r="F361" s="63" t="s">
        <v>340</v>
      </c>
      <c r="G361" s="59">
        <v>0.91</v>
      </c>
      <c r="H361" s="59">
        <v>0.91</v>
      </c>
      <c r="I361" s="59">
        <v>0</v>
      </c>
      <c r="J361" s="63" t="s">
        <v>232</v>
      </c>
      <c r="K361" s="63" t="s">
        <v>340</v>
      </c>
      <c r="L361" s="59">
        <v>0.91</v>
      </c>
      <c r="M361" s="59">
        <v>0.91</v>
      </c>
      <c r="N361" s="59">
        <v>0</v>
      </c>
      <c r="O361" s="184"/>
      <c r="P361" s="203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72"/>
      <c r="AB361" s="184"/>
      <c r="AC361" s="201"/>
    </row>
    <row r="362" spans="1:29" s="50" customFormat="1" ht="9.6" customHeight="1" x14ac:dyDescent="0.25">
      <c r="A362" s="182"/>
      <c r="B362" s="184"/>
      <c r="C362" s="184"/>
      <c r="D362" s="182"/>
      <c r="E362" s="63" t="s">
        <v>233</v>
      </c>
      <c r="F362" s="63" t="s">
        <v>340</v>
      </c>
      <c r="G362" s="59">
        <v>0.91</v>
      </c>
      <c r="H362" s="59">
        <v>0.91</v>
      </c>
      <c r="I362" s="59">
        <v>0</v>
      </c>
      <c r="J362" s="63" t="s">
        <v>233</v>
      </c>
      <c r="K362" s="63" t="s">
        <v>340</v>
      </c>
      <c r="L362" s="59">
        <v>0.91</v>
      </c>
      <c r="M362" s="59">
        <v>0.91</v>
      </c>
      <c r="N362" s="59">
        <v>0</v>
      </c>
      <c r="O362" s="184"/>
      <c r="P362" s="203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  <c r="AA362" s="72"/>
      <c r="AB362" s="184"/>
      <c r="AC362" s="201"/>
    </row>
    <row r="363" spans="1:29" s="50" customFormat="1" ht="9.6" customHeight="1" x14ac:dyDescent="0.25">
      <c r="A363" s="182"/>
      <c r="B363" s="184"/>
      <c r="C363" s="184"/>
      <c r="D363" s="182"/>
      <c r="E363" s="63" t="s">
        <v>210</v>
      </c>
      <c r="F363" s="63" t="s">
        <v>340</v>
      </c>
      <c r="G363" s="59">
        <v>0.91</v>
      </c>
      <c r="H363" s="59">
        <v>0.91</v>
      </c>
      <c r="I363" s="59">
        <v>0</v>
      </c>
      <c r="J363" s="63" t="s">
        <v>210</v>
      </c>
      <c r="K363" s="63" t="s">
        <v>340</v>
      </c>
      <c r="L363" s="59">
        <v>0.91</v>
      </c>
      <c r="M363" s="59">
        <v>0.91</v>
      </c>
      <c r="N363" s="59">
        <v>0</v>
      </c>
      <c r="O363" s="184"/>
      <c r="P363" s="203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  <c r="AA363" s="72"/>
      <c r="AB363" s="184"/>
      <c r="AC363" s="201"/>
    </row>
    <row r="364" spans="1:29" s="50" customFormat="1" ht="9.6" customHeight="1" x14ac:dyDescent="0.25">
      <c r="A364" s="182"/>
      <c r="B364" s="184"/>
      <c r="C364" s="185"/>
      <c r="D364" s="182"/>
      <c r="E364" s="63" t="s">
        <v>211</v>
      </c>
      <c r="F364" s="63" t="s">
        <v>340</v>
      </c>
      <c r="G364" s="59">
        <v>0.91</v>
      </c>
      <c r="H364" s="59">
        <v>0.91</v>
      </c>
      <c r="I364" s="59">
        <v>0</v>
      </c>
      <c r="J364" s="63" t="s">
        <v>211</v>
      </c>
      <c r="K364" s="63" t="s">
        <v>340</v>
      </c>
      <c r="L364" s="59">
        <v>0.91</v>
      </c>
      <c r="M364" s="59">
        <v>0.91</v>
      </c>
      <c r="N364" s="59">
        <v>0</v>
      </c>
      <c r="O364" s="184"/>
      <c r="P364" s="203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  <c r="AA364" s="72"/>
      <c r="AB364" s="184"/>
      <c r="AC364" s="201"/>
    </row>
    <row r="365" spans="1:29" s="50" customFormat="1" ht="9.6" customHeight="1" x14ac:dyDescent="0.25">
      <c r="A365" s="182"/>
      <c r="B365" s="184"/>
      <c r="C365" s="183" t="s">
        <v>213</v>
      </c>
      <c r="D365" s="182"/>
      <c r="E365" s="63" t="s">
        <v>214</v>
      </c>
      <c r="F365" s="63" t="s">
        <v>340</v>
      </c>
      <c r="G365" s="59">
        <v>2</v>
      </c>
      <c r="H365" s="59">
        <v>2</v>
      </c>
      <c r="I365" s="59">
        <v>0</v>
      </c>
      <c r="J365" s="63" t="s">
        <v>214</v>
      </c>
      <c r="K365" s="63" t="s">
        <v>340</v>
      </c>
      <c r="L365" s="59">
        <v>2</v>
      </c>
      <c r="M365" s="59">
        <v>2</v>
      </c>
      <c r="N365" s="59">
        <v>0</v>
      </c>
      <c r="O365" s="184"/>
      <c r="P365" s="203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  <c r="AA365" s="72"/>
      <c r="AB365" s="184"/>
      <c r="AC365" s="201"/>
    </row>
    <row r="366" spans="1:29" s="50" customFormat="1" ht="9.6" customHeight="1" x14ac:dyDescent="0.25">
      <c r="A366" s="182"/>
      <c r="B366" s="184"/>
      <c r="C366" s="185"/>
      <c r="D366" s="182"/>
      <c r="E366" s="63" t="s">
        <v>256</v>
      </c>
      <c r="F366" s="63" t="s">
        <v>340</v>
      </c>
      <c r="G366" s="59">
        <v>1.76</v>
      </c>
      <c r="H366" s="59">
        <v>1.76</v>
      </c>
      <c r="I366" s="59">
        <v>0</v>
      </c>
      <c r="J366" s="63" t="s">
        <v>256</v>
      </c>
      <c r="K366" s="63" t="s">
        <v>340</v>
      </c>
      <c r="L366" s="59">
        <v>1.76</v>
      </c>
      <c r="M366" s="59">
        <v>1.76</v>
      </c>
      <c r="N366" s="59">
        <v>0</v>
      </c>
      <c r="O366" s="184"/>
      <c r="P366" s="203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  <c r="AA366" s="72"/>
      <c r="AB366" s="184"/>
      <c r="AC366" s="201"/>
    </row>
    <row r="367" spans="1:29" s="50" customFormat="1" ht="9.6" customHeight="1" x14ac:dyDescent="0.25">
      <c r="A367" s="182"/>
      <c r="B367" s="184"/>
      <c r="C367" s="183"/>
      <c r="D367" s="182"/>
      <c r="E367" s="63"/>
      <c r="F367" s="74" t="s">
        <v>146</v>
      </c>
      <c r="G367" s="75">
        <f>H367+I367</f>
        <v>18.280000000000005</v>
      </c>
      <c r="H367" s="75">
        <f>SUM(H353:H366)</f>
        <v>18.280000000000005</v>
      </c>
      <c r="I367" s="75">
        <f>SUM(I353:I366)</f>
        <v>0</v>
      </c>
      <c r="J367" s="63"/>
      <c r="K367" s="74" t="s">
        <v>146</v>
      </c>
      <c r="L367" s="75">
        <f>M367+N367</f>
        <v>18.280000000000005</v>
      </c>
      <c r="M367" s="75">
        <f>SUM(M353:M366)</f>
        <v>18.280000000000005</v>
      </c>
      <c r="N367" s="75">
        <f>SUM(N353:N366)</f>
        <v>0</v>
      </c>
      <c r="O367" s="184"/>
      <c r="P367" s="203"/>
      <c r="Q367" s="184"/>
      <c r="R367" s="184"/>
      <c r="S367" s="184"/>
      <c r="T367" s="184"/>
      <c r="U367" s="184"/>
      <c r="V367" s="184"/>
      <c r="W367" s="72"/>
      <c r="X367" s="72"/>
      <c r="Y367" s="72"/>
      <c r="Z367" s="72"/>
      <c r="AA367" s="72"/>
      <c r="AB367" s="72"/>
      <c r="AC367" s="201"/>
    </row>
    <row r="368" spans="1:29" s="50" customFormat="1" ht="9.6" customHeight="1" x14ac:dyDescent="0.25">
      <c r="A368" s="182"/>
      <c r="B368" s="185"/>
      <c r="C368" s="185"/>
      <c r="D368" s="182"/>
      <c r="E368" s="63"/>
      <c r="F368" s="83" t="s">
        <v>205</v>
      </c>
      <c r="G368" s="84">
        <f>H368+I368</f>
        <v>18</v>
      </c>
      <c r="H368" s="84">
        <v>18</v>
      </c>
      <c r="I368" s="59"/>
      <c r="J368" s="85"/>
      <c r="K368" s="85"/>
      <c r="L368" s="86"/>
      <c r="M368" s="86"/>
      <c r="N368" s="86"/>
      <c r="O368" s="185"/>
      <c r="P368" s="189"/>
      <c r="Q368" s="185"/>
      <c r="R368" s="185"/>
      <c r="S368" s="185"/>
      <c r="T368" s="185"/>
      <c r="U368" s="185"/>
      <c r="V368" s="185"/>
      <c r="W368" s="97"/>
      <c r="X368" s="97"/>
      <c r="Y368" s="97"/>
      <c r="Z368" s="97"/>
      <c r="AA368" s="97"/>
      <c r="AB368" s="97"/>
      <c r="AC368" s="207"/>
    </row>
    <row r="369" spans="1:29" s="50" customFormat="1" ht="9.6" customHeight="1" x14ac:dyDescent="0.25">
      <c r="A369" s="182">
        <v>42</v>
      </c>
      <c r="B369" s="183"/>
      <c r="C369" s="182" t="s">
        <v>151</v>
      </c>
      <c r="D369" s="182" t="s">
        <v>339</v>
      </c>
      <c r="E369" s="63" t="s">
        <v>248</v>
      </c>
      <c r="F369" s="63" t="s">
        <v>340</v>
      </c>
      <c r="G369" s="59">
        <v>1.94</v>
      </c>
      <c r="H369" s="59">
        <v>1.94</v>
      </c>
      <c r="I369" s="59">
        <v>0</v>
      </c>
      <c r="J369" s="63" t="s">
        <v>248</v>
      </c>
      <c r="K369" s="63" t="s">
        <v>340</v>
      </c>
      <c r="L369" s="59">
        <v>1.94</v>
      </c>
      <c r="M369" s="59">
        <v>1.94</v>
      </c>
      <c r="N369" s="59">
        <v>0</v>
      </c>
      <c r="O369" s="198" t="s">
        <v>190</v>
      </c>
      <c r="P369" s="199">
        <v>11.3</v>
      </c>
      <c r="Q369" s="183" t="s">
        <v>343</v>
      </c>
      <c r="R369" s="183" t="s">
        <v>156</v>
      </c>
      <c r="S369" s="183"/>
      <c r="T369" s="183" t="s">
        <v>344</v>
      </c>
      <c r="U369" s="183" t="s">
        <v>345</v>
      </c>
      <c r="V369" s="183" t="s">
        <v>193</v>
      </c>
      <c r="W369" s="183"/>
      <c r="X369" s="183"/>
      <c r="Y369" s="183"/>
      <c r="Z369" s="183"/>
      <c r="AA369" s="71"/>
      <c r="AB369" s="183"/>
      <c r="AC369" s="190"/>
    </row>
    <row r="370" spans="1:29" s="50" customFormat="1" ht="9.6" customHeight="1" x14ac:dyDescent="0.25">
      <c r="A370" s="182"/>
      <c r="B370" s="184"/>
      <c r="C370" s="182"/>
      <c r="D370" s="182"/>
      <c r="E370" s="63" t="s">
        <v>237</v>
      </c>
      <c r="F370" s="63" t="s">
        <v>340</v>
      </c>
      <c r="G370" s="59">
        <v>1.94</v>
      </c>
      <c r="H370" s="59">
        <v>1.94</v>
      </c>
      <c r="I370" s="59">
        <v>0</v>
      </c>
      <c r="J370" s="63" t="s">
        <v>237</v>
      </c>
      <c r="K370" s="63" t="s">
        <v>340</v>
      </c>
      <c r="L370" s="59">
        <v>1.94</v>
      </c>
      <c r="M370" s="59">
        <v>1.94</v>
      </c>
      <c r="N370" s="59">
        <v>0</v>
      </c>
      <c r="O370" s="198"/>
      <c r="P370" s="199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  <c r="AA370" s="72"/>
      <c r="AB370" s="184"/>
      <c r="AC370" s="190"/>
    </row>
    <row r="371" spans="1:29" s="50" customFormat="1" ht="9.6" customHeight="1" x14ac:dyDescent="0.25">
      <c r="A371" s="182"/>
      <c r="B371" s="184"/>
      <c r="C371" s="182"/>
      <c r="D371" s="182"/>
      <c r="E371" s="63" t="s">
        <v>249</v>
      </c>
      <c r="F371" s="63" t="s">
        <v>340</v>
      </c>
      <c r="G371" s="59">
        <v>1.94</v>
      </c>
      <c r="H371" s="59">
        <v>1.94</v>
      </c>
      <c r="I371" s="59">
        <v>0</v>
      </c>
      <c r="J371" s="63" t="s">
        <v>249</v>
      </c>
      <c r="K371" s="63" t="s">
        <v>340</v>
      </c>
      <c r="L371" s="59">
        <v>1.94</v>
      </c>
      <c r="M371" s="59">
        <v>1.94</v>
      </c>
      <c r="N371" s="59">
        <v>0</v>
      </c>
      <c r="O371" s="198"/>
      <c r="P371" s="199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  <c r="AA371" s="72"/>
      <c r="AB371" s="184"/>
      <c r="AC371" s="190"/>
    </row>
    <row r="372" spans="1:29" s="50" customFormat="1" ht="9.6" customHeight="1" x14ac:dyDescent="0.25">
      <c r="A372" s="182"/>
      <c r="B372" s="184"/>
      <c r="C372" s="182"/>
      <c r="D372" s="182"/>
      <c r="E372" s="50" t="s">
        <v>241</v>
      </c>
      <c r="F372" s="63" t="s">
        <v>340</v>
      </c>
      <c r="G372" s="59">
        <v>1.94</v>
      </c>
      <c r="H372" s="59">
        <v>1.94</v>
      </c>
      <c r="I372" s="59">
        <v>0</v>
      </c>
      <c r="J372" s="50" t="s">
        <v>241</v>
      </c>
      <c r="K372" s="63" t="s">
        <v>340</v>
      </c>
      <c r="L372" s="59">
        <v>1.94</v>
      </c>
      <c r="M372" s="59">
        <v>1.94</v>
      </c>
      <c r="N372" s="59">
        <v>0</v>
      </c>
      <c r="O372" s="62" t="s">
        <v>199</v>
      </c>
      <c r="P372" s="65">
        <v>6</v>
      </c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72"/>
      <c r="AB372" s="184"/>
      <c r="AC372" s="190"/>
    </row>
    <row r="373" spans="1:29" s="50" customFormat="1" ht="9.6" customHeight="1" x14ac:dyDescent="0.25">
      <c r="A373" s="182"/>
      <c r="B373" s="184"/>
      <c r="C373" s="182"/>
      <c r="D373" s="182"/>
      <c r="E373" s="63" t="s">
        <v>250</v>
      </c>
      <c r="F373" s="63" t="s">
        <v>340</v>
      </c>
      <c r="G373" s="59">
        <v>1.94</v>
      </c>
      <c r="H373" s="59">
        <v>1.94</v>
      </c>
      <c r="I373" s="59">
        <v>0</v>
      </c>
      <c r="J373" s="63" t="s">
        <v>250</v>
      </c>
      <c r="K373" s="63" t="s">
        <v>340</v>
      </c>
      <c r="L373" s="59">
        <v>1.94</v>
      </c>
      <c r="M373" s="59">
        <v>1.94</v>
      </c>
      <c r="N373" s="59">
        <v>0</v>
      </c>
      <c r="O373" s="198" t="s">
        <v>201</v>
      </c>
      <c r="P373" s="199">
        <v>3</v>
      </c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72"/>
      <c r="AB373" s="184"/>
      <c r="AC373" s="190"/>
    </row>
    <row r="374" spans="1:29" s="50" customFormat="1" ht="9.6" customHeight="1" x14ac:dyDescent="0.25">
      <c r="A374" s="182"/>
      <c r="B374" s="184"/>
      <c r="C374" s="184" t="s">
        <v>186</v>
      </c>
      <c r="D374" s="182"/>
      <c r="E374" s="63" t="s">
        <v>217</v>
      </c>
      <c r="F374" s="63" t="s">
        <v>340</v>
      </c>
      <c r="G374" s="59">
        <v>2</v>
      </c>
      <c r="H374" s="59">
        <v>2</v>
      </c>
      <c r="I374" s="59">
        <v>0</v>
      </c>
      <c r="J374" s="63" t="s">
        <v>217</v>
      </c>
      <c r="K374" s="63" t="s">
        <v>340</v>
      </c>
      <c r="L374" s="59">
        <v>2</v>
      </c>
      <c r="M374" s="59">
        <v>2</v>
      </c>
      <c r="N374" s="59">
        <v>0</v>
      </c>
      <c r="O374" s="198"/>
      <c r="P374" s="199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72"/>
      <c r="AB374" s="184"/>
      <c r="AC374" s="190"/>
    </row>
    <row r="375" spans="1:29" s="50" customFormat="1" ht="9.6" customHeight="1" x14ac:dyDescent="0.25">
      <c r="A375" s="182"/>
      <c r="B375" s="184"/>
      <c r="C375" s="185"/>
      <c r="D375" s="182"/>
      <c r="E375" s="63" t="s">
        <v>221</v>
      </c>
      <c r="F375" s="63" t="s">
        <v>340</v>
      </c>
      <c r="G375" s="59">
        <v>0.97</v>
      </c>
      <c r="H375" s="59">
        <v>0.97</v>
      </c>
      <c r="I375" s="59">
        <v>0</v>
      </c>
      <c r="J375" s="63" t="s">
        <v>221</v>
      </c>
      <c r="K375" s="63" t="s">
        <v>340</v>
      </c>
      <c r="L375" s="59">
        <v>0.97</v>
      </c>
      <c r="M375" s="59">
        <v>0.97</v>
      </c>
      <c r="N375" s="59">
        <v>0</v>
      </c>
      <c r="O375" s="198"/>
      <c r="P375" s="199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  <c r="AA375" s="72"/>
      <c r="AB375" s="184"/>
      <c r="AC375" s="190"/>
    </row>
    <row r="376" spans="1:29" s="50" customFormat="1" ht="9.6" customHeight="1" x14ac:dyDescent="0.25">
      <c r="A376" s="182"/>
      <c r="B376" s="184"/>
      <c r="C376" s="183" t="s">
        <v>197</v>
      </c>
      <c r="D376" s="182"/>
      <c r="E376" s="63" t="s">
        <v>198</v>
      </c>
      <c r="F376" s="63" t="s">
        <v>340</v>
      </c>
      <c r="G376" s="59">
        <v>1.06</v>
      </c>
      <c r="H376" s="59">
        <v>1.06</v>
      </c>
      <c r="I376" s="59">
        <v>0</v>
      </c>
      <c r="J376" s="63" t="s">
        <v>198</v>
      </c>
      <c r="K376" s="63" t="s">
        <v>340</v>
      </c>
      <c r="L376" s="59">
        <v>1.06</v>
      </c>
      <c r="M376" s="59">
        <v>1.06</v>
      </c>
      <c r="N376" s="59">
        <v>0</v>
      </c>
      <c r="O376" s="198" t="s">
        <v>346</v>
      </c>
      <c r="P376" s="199">
        <v>1</v>
      </c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  <c r="AA376" s="72"/>
      <c r="AB376" s="184"/>
      <c r="AC376" s="190"/>
    </row>
    <row r="377" spans="1:29" s="50" customFormat="1" ht="9.6" customHeight="1" x14ac:dyDescent="0.25">
      <c r="A377" s="182"/>
      <c r="B377" s="184"/>
      <c r="C377" s="184"/>
      <c r="D377" s="182"/>
      <c r="E377" s="63" t="s">
        <v>229</v>
      </c>
      <c r="F377" s="63" t="s">
        <v>340</v>
      </c>
      <c r="G377" s="59">
        <v>1.03</v>
      </c>
      <c r="H377" s="59">
        <v>1.03</v>
      </c>
      <c r="I377" s="59">
        <v>0</v>
      </c>
      <c r="J377" s="63" t="s">
        <v>229</v>
      </c>
      <c r="K377" s="63" t="s">
        <v>340</v>
      </c>
      <c r="L377" s="59">
        <v>1.03</v>
      </c>
      <c r="M377" s="59">
        <v>1.03</v>
      </c>
      <c r="N377" s="59">
        <v>0</v>
      </c>
      <c r="O377" s="198"/>
      <c r="P377" s="199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  <c r="AA377" s="72"/>
      <c r="AB377" s="184"/>
      <c r="AC377" s="190"/>
    </row>
    <row r="378" spans="1:29" s="50" customFormat="1" ht="9.6" customHeight="1" x14ac:dyDescent="0.25">
      <c r="A378" s="182"/>
      <c r="B378" s="184"/>
      <c r="C378" s="184"/>
      <c r="D378" s="182"/>
      <c r="E378" s="63" t="s">
        <v>230</v>
      </c>
      <c r="F378" s="63" t="s">
        <v>340</v>
      </c>
      <c r="G378" s="59">
        <v>1.03</v>
      </c>
      <c r="H378" s="59">
        <v>1.03</v>
      </c>
      <c r="I378" s="59">
        <v>0</v>
      </c>
      <c r="J378" s="63" t="s">
        <v>230</v>
      </c>
      <c r="K378" s="63" t="s">
        <v>340</v>
      </c>
      <c r="L378" s="59">
        <v>1.03</v>
      </c>
      <c r="M378" s="59">
        <v>1.03</v>
      </c>
      <c r="N378" s="59">
        <v>0</v>
      </c>
      <c r="O378" s="198"/>
      <c r="P378" s="199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  <c r="AA378" s="72"/>
      <c r="AB378" s="184"/>
      <c r="AC378" s="190"/>
    </row>
    <row r="379" spans="1:29" s="50" customFormat="1" ht="9.6" customHeight="1" x14ac:dyDescent="0.25">
      <c r="A379" s="182"/>
      <c r="B379" s="184"/>
      <c r="C379" s="185"/>
      <c r="D379" s="182"/>
      <c r="E379" s="63" t="s">
        <v>200</v>
      </c>
      <c r="F379" s="63" t="s">
        <v>340</v>
      </c>
      <c r="G379" s="59">
        <v>1.03</v>
      </c>
      <c r="H379" s="59">
        <v>1.03</v>
      </c>
      <c r="I379" s="59">
        <v>0</v>
      </c>
      <c r="J379" s="63" t="s">
        <v>200</v>
      </c>
      <c r="K379" s="63" t="s">
        <v>340</v>
      </c>
      <c r="L379" s="59">
        <v>1.03</v>
      </c>
      <c r="M379" s="59">
        <v>1.03</v>
      </c>
      <c r="N379" s="59">
        <v>0</v>
      </c>
      <c r="O379" s="198"/>
      <c r="P379" s="199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72"/>
      <c r="AB379" s="184"/>
      <c r="AC379" s="190"/>
    </row>
    <row r="380" spans="1:29" s="50" customFormat="1" ht="9.6" customHeight="1" x14ac:dyDescent="0.25">
      <c r="A380" s="182"/>
      <c r="B380" s="184"/>
      <c r="C380" s="59" t="s">
        <v>213</v>
      </c>
      <c r="D380" s="182"/>
      <c r="E380" s="63" t="s">
        <v>255</v>
      </c>
      <c r="F380" s="63" t="s">
        <v>340</v>
      </c>
      <c r="G380" s="59">
        <v>1.88</v>
      </c>
      <c r="H380" s="59">
        <v>1.88</v>
      </c>
      <c r="I380" s="59">
        <v>0</v>
      </c>
      <c r="J380" s="63" t="s">
        <v>255</v>
      </c>
      <c r="K380" s="63" t="s">
        <v>340</v>
      </c>
      <c r="L380" s="59">
        <v>1.88</v>
      </c>
      <c r="M380" s="59">
        <v>1.88</v>
      </c>
      <c r="N380" s="59">
        <v>0</v>
      </c>
      <c r="O380" s="198"/>
      <c r="P380" s="199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  <c r="AA380" s="72"/>
      <c r="AB380" s="184"/>
      <c r="AC380" s="190"/>
    </row>
    <row r="381" spans="1:29" s="50" customFormat="1" ht="9.6" customHeight="1" x14ac:dyDescent="0.25">
      <c r="A381" s="182"/>
      <c r="B381" s="184"/>
      <c r="C381" s="183"/>
      <c r="D381" s="182"/>
      <c r="E381" s="63"/>
      <c r="F381" s="74" t="s">
        <v>146</v>
      </c>
      <c r="G381" s="75">
        <f>H381+I381</f>
        <v>18.7</v>
      </c>
      <c r="H381" s="75">
        <f>SUM(H369:H380)</f>
        <v>18.7</v>
      </c>
      <c r="I381" s="75">
        <f>SUM(I369:I380)</f>
        <v>0</v>
      </c>
      <c r="J381" s="63"/>
      <c r="K381" s="74" t="s">
        <v>146</v>
      </c>
      <c r="L381" s="75">
        <f>M381+N381</f>
        <v>18.7</v>
      </c>
      <c r="M381" s="75">
        <f>SUM(M369:M380)</f>
        <v>18.7</v>
      </c>
      <c r="N381" s="75">
        <f>SUM(N369:N380)</f>
        <v>0</v>
      </c>
      <c r="O381" s="198"/>
      <c r="P381" s="199"/>
      <c r="Q381" s="184"/>
      <c r="R381" s="184"/>
      <c r="S381" s="184"/>
      <c r="T381" s="184"/>
      <c r="U381" s="184"/>
      <c r="V381" s="184"/>
      <c r="W381" s="72"/>
      <c r="X381" s="72"/>
      <c r="Y381" s="72"/>
      <c r="Z381" s="72"/>
      <c r="AA381" s="72"/>
      <c r="AB381" s="72"/>
      <c r="AC381" s="190"/>
    </row>
    <row r="382" spans="1:29" s="50" customFormat="1" ht="9.6" customHeight="1" x14ac:dyDescent="0.25">
      <c r="A382" s="182"/>
      <c r="B382" s="185"/>
      <c r="C382" s="185"/>
      <c r="D382" s="182"/>
      <c r="E382" s="63"/>
      <c r="F382" s="83" t="s">
        <v>205</v>
      </c>
      <c r="G382" s="84">
        <f>H382+I382</f>
        <v>18</v>
      </c>
      <c r="H382" s="84">
        <v>18</v>
      </c>
      <c r="I382" s="59"/>
      <c r="J382" s="85"/>
      <c r="K382" s="85"/>
      <c r="L382" s="86"/>
      <c r="M382" s="86"/>
      <c r="N382" s="86"/>
      <c r="O382" s="87"/>
      <c r="P382" s="107"/>
      <c r="Q382" s="185"/>
      <c r="R382" s="185"/>
      <c r="S382" s="185"/>
      <c r="T382" s="185"/>
      <c r="U382" s="185"/>
      <c r="V382" s="185"/>
      <c r="W382" s="97"/>
      <c r="X382" s="97"/>
      <c r="Y382" s="97"/>
      <c r="Z382" s="97"/>
      <c r="AA382" s="97"/>
      <c r="AB382" s="97"/>
      <c r="AC382" s="190"/>
    </row>
    <row r="383" spans="1:29" s="50" customFormat="1" ht="9.6" customHeight="1" x14ac:dyDescent="0.25">
      <c r="A383" s="182">
        <v>43</v>
      </c>
      <c r="B383" s="183"/>
      <c r="C383" s="183" t="s">
        <v>151</v>
      </c>
      <c r="D383" s="182" t="s">
        <v>347</v>
      </c>
      <c r="E383" s="63" t="s">
        <v>249</v>
      </c>
      <c r="F383" s="63" t="s">
        <v>292</v>
      </c>
      <c r="G383" s="59">
        <v>0.97</v>
      </c>
      <c r="H383" s="59">
        <v>0</v>
      </c>
      <c r="I383" s="59">
        <v>0.97</v>
      </c>
      <c r="J383" s="63" t="s">
        <v>249</v>
      </c>
      <c r="K383" s="63" t="s">
        <v>292</v>
      </c>
      <c r="L383" s="59">
        <v>0.97</v>
      </c>
      <c r="M383" s="59">
        <v>0</v>
      </c>
      <c r="N383" s="59">
        <v>0.97</v>
      </c>
      <c r="O383" s="198" t="s">
        <v>190</v>
      </c>
      <c r="P383" s="199">
        <v>10.18</v>
      </c>
      <c r="Q383" s="183" t="s">
        <v>348</v>
      </c>
      <c r="R383" s="183" t="s">
        <v>349</v>
      </c>
      <c r="S383" s="183"/>
      <c r="T383" s="183" t="s">
        <v>350</v>
      </c>
      <c r="U383" s="183" t="s">
        <v>351</v>
      </c>
      <c r="V383" s="183" t="s">
        <v>193</v>
      </c>
      <c r="W383" s="183"/>
      <c r="X383" s="183"/>
      <c r="Y383" s="183"/>
      <c r="Z383" s="183"/>
      <c r="AA383" s="71"/>
      <c r="AB383" s="183"/>
      <c r="AC383" s="182"/>
    </row>
    <row r="384" spans="1:29" s="50" customFormat="1" ht="9.6" customHeight="1" x14ac:dyDescent="0.25">
      <c r="A384" s="182"/>
      <c r="B384" s="184"/>
      <c r="C384" s="184"/>
      <c r="D384" s="182"/>
      <c r="E384" s="63" t="s">
        <v>241</v>
      </c>
      <c r="F384" s="63" t="s">
        <v>292</v>
      </c>
      <c r="G384" s="59">
        <v>0.97</v>
      </c>
      <c r="H384" s="59">
        <v>0</v>
      </c>
      <c r="I384" s="59">
        <v>0.97</v>
      </c>
      <c r="J384" s="63" t="s">
        <v>241</v>
      </c>
      <c r="K384" s="63" t="s">
        <v>292</v>
      </c>
      <c r="L384" s="59">
        <v>0.97</v>
      </c>
      <c r="M384" s="59">
        <v>0</v>
      </c>
      <c r="N384" s="59">
        <v>0.97</v>
      </c>
      <c r="O384" s="198"/>
      <c r="P384" s="199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72"/>
      <c r="AB384" s="184"/>
      <c r="AC384" s="182"/>
    </row>
    <row r="385" spans="1:29" s="50" customFormat="1" ht="9.6" customHeight="1" x14ac:dyDescent="0.25">
      <c r="A385" s="182"/>
      <c r="B385" s="184"/>
      <c r="C385" s="184"/>
      <c r="D385" s="182"/>
      <c r="E385" s="63" t="s">
        <v>250</v>
      </c>
      <c r="F385" s="63" t="s">
        <v>292</v>
      </c>
      <c r="G385" s="59">
        <v>0.97</v>
      </c>
      <c r="H385" s="59">
        <v>0</v>
      </c>
      <c r="I385" s="59">
        <v>0.97</v>
      </c>
      <c r="J385" s="63" t="s">
        <v>250</v>
      </c>
      <c r="K385" s="63" t="s">
        <v>292</v>
      </c>
      <c r="L385" s="59">
        <v>0.97</v>
      </c>
      <c r="M385" s="59">
        <v>0</v>
      </c>
      <c r="N385" s="59">
        <v>0.97</v>
      </c>
      <c r="O385" s="198"/>
      <c r="P385" s="199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  <c r="AA385" s="72"/>
      <c r="AB385" s="184"/>
      <c r="AC385" s="182"/>
    </row>
    <row r="386" spans="1:29" s="50" customFormat="1" ht="9.6" customHeight="1" x14ac:dyDescent="0.25">
      <c r="A386" s="182"/>
      <c r="B386" s="184"/>
      <c r="C386" s="183" t="s">
        <v>186</v>
      </c>
      <c r="D386" s="182"/>
      <c r="E386" s="63" t="s">
        <v>217</v>
      </c>
      <c r="F386" s="63" t="s">
        <v>347</v>
      </c>
      <c r="G386" s="59">
        <v>1</v>
      </c>
      <c r="H386" s="59">
        <v>1</v>
      </c>
      <c r="I386" s="59">
        <v>0</v>
      </c>
      <c r="J386" s="63" t="s">
        <v>217</v>
      </c>
      <c r="K386" s="63" t="s">
        <v>347</v>
      </c>
      <c r="L386" s="59">
        <v>1</v>
      </c>
      <c r="M386" s="59">
        <v>1</v>
      </c>
      <c r="N386" s="59">
        <v>0</v>
      </c>
      <c r="O386" s="62" t="s">
        <v>199</v>
      </c>
      <c r="P386" s="65">
        <v>6</v>
      </c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72"/>
      <c r="AB386" s="184"/>
      <c r="AC386" s="182"/>
    </row>
    <row r="387" spans="1:29" s="50" customFormat="1" ht="9.6" customHeight="1" x14ac:dyDescent="0.25">
      <c r="A387" s="182"/>
      <c r="B387" s="184"/>
      <c r="C387" s="184"/>
      <c r="D387" s="182"/>
      <c r="E387" s="63" t="s">
        <v>220</v>
      </c>
      <c r="F387" s="63" t="s">
        <v>347</v>
      </c>
      <c r="G387" s="59">
        <v>1</v>
      </c>
      <c r="H387" s="59">
        <v>1</v>
      </c>
      <c r="I387" s="59">
        <v>0</v>
      </c>
      <c r="J387" s="63" t="s">
        <v>220</v>
      </c>
      <c r="K387" s="63" t="s">
        <v>347</v>
      </c>
      <c r="L387" s="59">
        <v>1</v>
      </c>
      <c r="M387" s="59">
        <v>1</v>
      </c>
      <c r="N387" s="59">
        <v>0</v>
      </c>
      <c r="O387" s="198" t="s">
        <v>201</v>
      </c>
      <c r="P387" s="199">
        <v>3</v>
      </c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72"/>
      <c r="AB387" s="184"/>
      <c r="AC387" s="182"/>
    </row>
    <row r="388" spans="1:29" s="50" customFormat="1" ht="9.6" customHeight="1" x14ac:dyDescent="0.25">
      <c r="A388" s="182"/>
      <c r="B388" s="184"/>
      <c r="C388" s="184"/>
      <c r="D388" s="182"/>
      <c r="E388" s="63" t="s">
        <v>188</v>
      </c>
      <c r="F388" s="63" t="s">
        <v>347</v>
      </c>
      <c r="G388" s="59">
        <v>1</v>
      </c>
      <c r="H388" s="59">
        <v>1</v>
      </c>
      <c r="I388" s="59">
        <v>0</v>
      </c>
      <c r="J388" s="63" t="s">
        <v>188</v>
      </c>
      <c r="K388" s="63" t="s">
        <v>347</v>
      </c>
      <c r="L388" s="59">
        <v>1</v>
      </c>
      <c r="M388" s="59">
        <v>1</v>
      </c>
      <c r="N388" s="59">
        <v>0</v>
      </c>
      <c r="O388" s="198"/>
      <c r="P388" s="199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72"/>
      <c r="AB388" s="184"/>
      <c r="AC388" s="182"/>
    </row>
    <row r="389" spans="1:29" s="50" customFormat="1" ht="9.6" customHeight="1" x14ac:dyDescent="0.25">
      <c r="A389" s="182"/>
      <c r="B389" s="184"/>
      <c r="C389" s="185"/>
      <c r="D389" s="182"/>
      <c r="E389" s="63" t="s">
        <v>221</v>
      </c>
      <c r="F389" s="63" t="s">
        <v>292</v>
      </c>
      <c r="G389" s="59">
        <v>0.97</v>
      </c>
      <c r="H389" s="59">
        <v>0</v>
      </c>
      <c r="I389" s="59">
        <v>0.97</v>
      </c>
      <c r="J389" s="63" t="s">
        <v>221</v>
      </c>
      <c r="K389" s="63" t="s">
        <v>292</v>
      </c>
      <c r="L389" s="59">
        <v>0.97</v>
      </c>
      <c r="M389" s="59">
        <v>0</v>
      </c>
      <c r="N389" s="59">
        <v>0.97</v>
      </c>
      <c r="O389" s="198"/>
      <c r="P389" s="199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72"/>
      <c r="AB389" s="184"/>
      <c r="AC389" s="182"/>
    </row>
    <row r="390" spans="1:29" s="50" customFormat="1" ht="9.6" customHeight="1" x14ac:dyDescent="0.25">
      <c r="A390" s="182"/>
      <c r="B390" s="184"/>
      <c r="C390" s="183" t="s">
        <v>197</v>
      </c>
      <c r="D390" s="182"/>
      <c r="E390" s="63" t="s">
        <v>198</v>
      </c>
      <c r="F390" s="63" t="s">
        <v>292</v>
      </c>
      <c r="G390" s="59">
        <v>1.06</v>
      </c>
      <c r="H390" s="59">
        <v>1.06</v>
      </c>
      <c r="I390" s="59">
        <v>0</v>
      </c>
      <c r="J390" s="63" t="s">
        <v>198</v>
      </c>
      <c r="K390" s="63" t="s">
        <v>292</v>
      </c>
      <c r="L390" s="59">
        <v>1.06</v>
      </c>
      <c r="M390" s="59">
        <v>1.06</v>
      </c>
      <c r="N390" s="59">
        <v>0</v>
      </c>
      <c r="O390" s="198" t="s">
        <v>352</v>
      </c>
      <c r="P390" s="199">
        <v>1</v>
      </c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72"/>
      <c r="AB390" s="184"/>
      <c r="AC390" s="182"/>
    </row>
    <row r="391" spans="1:29" s="50" customFormat="1" ht="9.6" customHeight="1" x14ac:dyDescent="0.25">
      <c r="A391" s="182"/>
      <c r="B391" s="184"/>
      <c r="C391" s="184"/>
      <c r="D391" s="182"/>
      <c r="E391" s="63" t="s">
        <v>208</v>
      </c>
      <c r="F391" s="63" t="s">
        <v>292</v>
      </c>
      <c r="G391" s="59">
        <v>1.06</v>
      </c>
      <c r="H391" s="59">
        <v>1.06</v>
      </c>
      <c r="I391" s="59">
        <v>0</v>
      </c>
      <c r="J391" s="63" t="s">
        <v>208</v>
      </c>
      <c r="K391" s="63" t="s">
        <v>292</v>
      </c>
      <c r="L391" s="59">
        <v>1.06</v>
      </c>
      <c r="M391" s="59">
        <v>1.06</v>
      </c>
      <c r="N391" s="59">
        <v>0</v>
      </c>
      <c r="O391" s="198"/>
      <c r="P391" s="199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72"/>
      <c r="AB391" s="184"/>
      <c r="AC391" s="182"/>
    </row>
    <row r="392" spans="1:29" s="50" customFormat="1" ht="9.6" customHeight="1" x14ac:dyDescent="0.25">
      <c r="A392" s="182"/>
      <c r="B392" s="184"/>
      <c r="C392" s="184"/>
      <c r="D392" s="182"/>
      <c r="E392" s="63" t="s">
        <v>229</v>
      </c>
      <c r="F392" s="63" t="s">
        <v>292</v>
      </c>
      <c r="G392" s="59">
        <v>1.03</v>
      </c>
      <c r="H392" s="59">
        <v>1.03</v>
      </c>
      <c r="I392" s="59">
        <v>0</v>
      </c>
      <c r="J392" s="63" t="s">
        <v>229</v>
      </c>
      <c r="K392" s="63" t="s">
        <v>292</v>
      </c>
      <c r="L392" s="59">
        <v>1.03</v>
      </c>
      <c r="M392" s="59">
        <v>1.03</v>
      </c>
      <c r="N392" s="59">
        <v>0</v>
      </c>
      <c r="O392" s="198"/>
      <c r="P392" s="199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72"/>
      <c r="AB392" s="184"/>
      <c r="AC392" s="182"/>
    </row>
    <row r="393" spans="1:29" s="50" customFormat="1" ht="9.6" customHeight="1" x14ac:dyDescent="0.25">
      <c r="A393" s="182"/>
      <c r="B393" s="184"/>
      <c r="C393" s="184"/>
      <c r="D393" s="182"/>
      <c r="E393" s="63" t="s">
        <v>230</v>
      </c>
      <c r="F393" s="63" t="s">
        <v>292</v>
      </c>
      <c r="G393" s="59">
        <v>1.03</v>
      </c>
      <c r="H393" s="59">
        <v>1.03</v>
      </c>
      <c r="I393" s="59">
        <v>0</v>
      </c>
      <c r="J393" s="63" t="s">
        <v>230</v>
      </c>
      <c r="K393" s="63" t="s">
        <v>292</v>
      </c>
      <c r="L393" s="59">
        <v>1.03</v>
      </c>
      <c r="M393" s="59">
        <v>1.03</v>
      </c>
      <c r="N393" s="59">
        <v>0</v>
      </c>
      <c r="O393" s="198"/>
      <c r="P393" s="199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72"/>
      <c r="AB393" s="184"/>
      <c r="AC393" s="182"/>
    </row>
    <row r="394" spans="1:29" s="50" customFormat="1" ht="9.6" customHeight="1" x14ac:dyDescent="0.25">
      <c r="A394" s="182"/>
      <c r="B394" s="184"/>
      <c r="C394" s="184"/>
      <c r="D394" s="182"/>
      <c r="E394" s="63" t="s">
        <v>200</v>
      </c>
      <c r="F394" s="63" t="s">
        <v>292</v>
      </c>
      <c r="G394" s="59">
        <v>1.03</v>
      </c>
      <c r="H394" s="59">
        <v>1.03</v>
      </c>
      <c r="I394" s="59">
        <v>0</v>
      </c>
      <c r="J394" s="63" t="s">
        <v>200</v>
      </c>
      <c r="K394" s="63" t="s">
        <v>292</v>
      </c>
      <c r="L394" s="59">
        <v>1.03</v>
      </c>
      <c r="M394" s="59">
        <v>1.03</v>
      </c>
      <c r="N394" s="59">
        <v>0</v>
      </c>
      <c r="O394" s="198"/>
      <c r="P394" s="199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72"/>
      <c r="AB394" s="184"/>
      <c r="AC394" s="182"/>
    </row>
    <row r="395" spans="1:29" s="50" customFormat="1" ht="9.6" customHeight="1" x14ac:dyDescent="0.25">
      <c r="A395" s="182"/>
      <c r="B395" s="184"/>
      <c r="C395" s="184"/>
      <c r="D395" s="182"/>
      <c r="E395" s="63" t="s">
        <v>231</v>
      </c>
      <c r="F395" s="63" t="s">
        <v>292</v>
      </c>
      <c r="G395" s="59">
        <v>0.97</v>
      </c>
      <c r="H395" s="59">
        <v>0.97</v>
      </c>
      <c r="I395" s="59">
        <v>0</v>
      </c>
      <c r="J395" s="63" t="s">
        <v>231</v>
      </c>
      <c r="K395" s="63" t="s">
        <v>292</v>
      </c>
      <c r="L395" s="59">
        <v>0.97</v>
      </c>
      <c r="M395" s="59">
        <v>0.97</v>
      </c>
      <c r="N395" s="59">
        <v>0</v>
      </c>
      <c r="O395" s="198"/>
      <c r="P395" s="199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72"/>
      <c r="AB395" s="184"/>
      <c r="AC395" s="182"/>
    </row>
    <row r="396" spans="1:29" s="50" customFormat="1" ht="9.6" customHeight="1" x14ac:dyDescent="0.25">
      <c r="A396" s="182"/>
      <c r="B396" s="184"/>
      <c r="C396" s="184"/>
      <c r="D396" s="182"/>
      <c r="E396" s="63" t="s">
        <v>222</v>
      </c>
      <c r="F396" s="63" t="s">
        <v>292</v>
      </c>
      <c r="G396" s="59">
        <v>0.97</v>
      </c>
      <c r="H396" s="59">
        <v>0.97</v>
      </c>
      <c r="I396" s="59">
        <v>0</v>
      </c>
      <c r="J396" s="63" t="s">
        <v>222</v>
      </c>
      <c r="K396" s="63" t="s">
        <v>292</v>
      </c>
      <c r="L396" s="59">
        <v>0.97</v>
      </c>
      <c r="M396" s="59">
        <v>0.97</v>
      </c>
      <c r="N396" s="59">
        <v>0</v>
      </c>
      <c r="O396" s="183"/>
      <c r="P396" s="188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  <c r="AA396" s="72"/>
      <c r="AB396" s="184"/>
      <c r="AC396" s="182"/>
    </row>
    <row r="397" spans="1:29" s="50" customFormat="1" ht="9.6" customHeight="1" x14ac:dyDescent="0.25">
      <c r="A397" s="182"/>
      <c r="B397" s="184"/>
      <c r="C397" s="184"/>
      <c r="D397" s="182"/>
      <c r="E397" s="63" t="s">
        <v>223</v>
      </c>
      <c r="F397" s="63" t="s">
        <v>292</v>
      </c>
      <c r="G397" s="59">
        <v>0.97</v>
      </c>
      <c r="H397" s="59">
        <v>0.97</v>
      </c>
      <c r="I397" s="59">
        <v>0</v>
      </c>
      <c r="J397" s="63" t="s">
        <v>223</v>
      </c>
      <c r="K397" s="63" t="s">
        <v>292</v>
      </c>
      <c r="L397" s="59">
        <v>0.97</v>
      </c>
      <c r="M397" s="59">
        <v>0.97</v>
      </c>
      <c r="N397" s="59">
        <v>0</v>
      </c>
      <c r="O397" s="184"/>
      <c r="P397" s="203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  <c r="AA397" s="72"/>
      <c r="AB397" s="184"/>
      <c r="AC397" s="182"/>
    </row>
    <row r="398" spans="1:29" s="50" customFormat="1" ht="9.6" customHeight="1" x14ac:dyDescent="0.25">
      <c r="A398" s="182"/>
      <c r="B398" s="184"/>
      <c r="C398" s="184"/>
      <c r="D398" s="182"/>
      <c r="E398" s="63" t="s">
        <v>233</v>
      </c>
      <c r="F398" s="63" t="s">
        <v>292</v>
      </c>
      <c r="G398" s="59">
        <v>0.91</v>
      </c>
      <c r="H398" s="59">
        <v>0.91</v>
      </c>
      <c r="I398" s="59">
        <v>0</v>
      </c>
      <c r="J398" s="63" t="s">
        <v>233</v>
      </c>
      <c r="K398" s="63" t="s">
        <v>292</v>
      </c>
      <c r="L398" s="59">
        <v>0.91</v>
      </c>
      <c r="M398" s="59">
        <v>0.91</v>
      </c>
      <c r="N398" s="59">
        <v>0</v>
      </c>
      <c r="O398" s="184"/>
      <c r="P398" s="203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72"/>
      <c r="AB398" s="184"/>
      <c r="AC398" s="182"/>
    </row>
    <row r="399" spans="1:29" s="50" customFormat="1" ht="9.6" customHeight="1" x14ac:dyDescent="0.25">
      <c r="A399" s="182"/>
      <c r="B399" s="184"/>
      <c r="C399" s="184"/>
      <c r="D399" s="182"/>
      <c r="E399" s="63" t="s">
        <v>210</v>
      </c>
      <c r="F399" s="63" t="s">
        <v>292</v>
      </c>
      <c r="G399" s="59">
        <v>0.91</v>
      </c>
      <c r="H399" s="59">
        <v>0.91</v>
      </c>
      <c r="I399" s="59">
        <v>0</v>
      </c>
      <c r="J399" s="63" t="s">
        <v>210</v>
      </c>
      <c r="K399" s="63" t="s">
        <v>292</v>
      </c>
      <c r="L399" s="59">
        <v>0.91</v>
      </c>
      <c r="M399" s="59">
        <v>0.91</v>
      </c>
      <c r="N399" s="59">
        <v>0</v>
      </c>
      <c r="O399" s="184"/>
      <c r="P399" s="203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  <c r="AA399" s="72"/>
      <c r="AB399" s="184"/>
      <c r="AC399" s="182"/>
    </row>
    <row r="400" spans="1:29" s="50" customFormat="1" ht="9.6" customHeight="1" x14ac:dyDescent="0.25">
      <c r="A400" s="182"/>
      <c r="B400" s="184"/>
      <c r="C400" s="184"/>
      <c r="D400" s="182"/>
      <c r="E400" s="63" t="s">
        <v>265</v>
      </c>
      <c r="F400" s="63" t="s">
        <v>292</v>
      </c>
      <c r="G400" s="59">
        <v>1.06</v>
      </c>
      <c r="H400" s="59">
        <v>1.06</v>
      </c>
      <c r="I400" s="59">
        <v>0</v>
      </c>
      <c r="J400" s="63" t="s">
        <v>265</v>
      </c>
      <c r="K400" s="63" t="s">
        <v>292</v>
      </c>
      <c r="L400" s="59">
        <v>1.06</v>
      </c>
      <c r="M400" s="59">
        <v>1.06</v>
      </c>
      <c r="N400" s="59">
        <v>0</v>
      </c>
      <c r="O400" s="184"/>
      <c r="P400" s="203"/>
      <c r="Q400" s="184"/>
      <c r="R400" s="184"/>
      <c r="S400" s="184"/>
      <c r="T400" s="184"/>
      <c r="U400" s="184"/>
      <c r="V400" s="184"/>
      <c r="W400" s="184"/>
      <c r="X400" s="184"/>
      <c r="Y400" s="184"/>
      <c r="Z400" s="184"/>
      <c r="AA400" s="72"/>
      <c r="AB400" s="184"/>
      <c r="AC400" s="182"/>
    </row>
    <row r="401" spans="1:29" s="50" customFormat="1" ht="9.6" customHeight="1" x14ac:dyDescent="0.25">
      <c r="A401" s="182"/>
      <c r="B401" s="184"/>
      <c r="C401" s="185"/>
      <c r="D401" s="182"/>
      <c r="E401" s="63" t="s">
        <v>202</v>
      </c>
      <c r="F401" s="63" t="s">
        <v>292</v>
      </c>
      <c r="G401" s="59">
        <v>1.94</v>
      </c>
      <c r="H401" s="59">
        <v>1.94</v>
      </c>
      <c r="I401" s="59">
        <v>0</v>
      </c>
      <c r="J401" s="63" t="s">
        <v>202</v>
      </c>
      <c r="K401" s="63" t="s">
        <v>292</v>
      </c>
      <c r="L401" s="59">
        <v>1.94</v>
      </c>
      <c r="M401" s="59">
        <v>1.94</v>
      </c>
      <c r="N401" s="59">
        <v>0</v>
      </c>
      <c r="O401" s="184"/>
      <c r="P401" s="203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  <c r="AA401" s="72"/>
      <c r="AB401" s="184"/>
      <c r="AC401" s="182"/>
    </row>
    <row r="402" spans="1:29" s="50" customFormat="1" ht="9.6" customHeight="1" x14ac:dyDescent="0.25">
      <c r="A402" s="182"/>
      <c r="B402" s="184"/>
      <c r="C402" s="183"/>
      <c r="D402" s="182"/>
      <c r="E402" s="63"/>
      <c r="F402" s="74" t="s">
        <v>146</v>
      </c>
      <c r="G402" s="75">
        <f>H402+I402</f>
        <v>19.820000000000004</v>
      </c>
      <c r="H402" s="75">
        <f>SUM(H383:H401)</f>
        <v>15.940000000000003</v>
      </c>
      <c r="I402" s="75">
        <f>SUM(I383:I401)</f>
        <v>3.88</v>
      </c>
      <c r="J402" s="63"/>
      <c r="K402" s="74" t="s">
        <v>146</v>
      </c>
      <c r="L402" s="75">
        <f>M402+N402</f>
        <v>19.820000000000004</v>
      </c>
      <c r="M402" s="75">
        <f>SUM(M383:M401)</f>
        <v>15.940000000000003</v>
      </c>
      <c r="N402" s="75">
        <f>SUM(N383:N401)</f>
        <v>3.88</v>
      </c>
      <c r="O402" s="184"/>
      <c r="P402" s="203"/>
      <c r="Q402" s="184"/>
      <c r="R402" s="184"/>
      <c r="S402" s="184"/>
      <c r="T402" s="184"/>
      <c r="U402" s="184"/>
      <c r="V402" s="184"/>
      <c r="W402" s="72"/>
      <c r="X402" s="72"/>
      <c r="Y402" s="72"/>
      <c r="Z402" s="72"/>
      <c r="AA402" s="72"/>
      <c r="AB402" s="72"/>
      <c r="AC402" s="182"/>
    </row>
    <row r="403" spans="1:29" s="50" customFormat="1" ht="9.6" customHeight="1" x14ac:dyDescent="0.25">
      <c r="A403" s="182"/>
      <c r="B403" s="185"/>
      <c r="C403" s="185"/>
      <c r="D403" s="182"/>
      <c r="E403" s="63"/>
      <c r="F403" s="83" t="s">
        <v>205</v>
      </c>
      <c r="G403" s="84">
        <f>H403+I403</f>
        <v>18</v>
      </c>
      <c r="H403" s="84">
        <v>18</v>
      </c>
      <c r="I403" s="59"/>
      <c r="J403" s="85"/>
      <c r="K403" s="85"/>
      <c r="L403" s="86"/>
      <c r="M403" s="86"/>
      <c r="N403" s="86"/>
      <c r="O403" s="185"/>
      <c r="P403" s="189"/>
      <c r="Q403" s="185"/>
      <c r="R403" s="185"/>
      <c r="S403" s="185"/>
      <c r="T403" s="185"/>
      <c r="U403" s="185"/>
      <c r="V403" s="185"/>
      <c r="W403" s="97"/>
      <c r="X403" s="97"/>
      <c r="Y403" s="97"/>
      <c r="Z403" s="97"/>
      <c r="AA403" s="97"/>
      <c r="AB403" s="97"/>
      <c r="AC403" s="182"/>
    </row>
    <row r="404" spans="1:29" s="50" customFormat="1" ht="9.6" customHeight="1" x14ac:dyDescent="0.25">
      <c r="A404" s="182">
        <v>44</v>
      </c>
      <c r="B404" s="183"/>
      <c r="C404" s="182" t="s">
        <v>197</v>
      </c>
      <c r="D404" s="182" t="s">
        <v>353</v>
      </c>
      <c r="E404" s="63" t="s">
        <v>198</v>
      </c>
      <c r="F404" s="63" t="s">
        <v>354</v>
      </c>
      <c r="G404" s="59">
        <v>1.06</v>
      </c>
      <c r="H404" s="59">
        <v>1.06</v>
      </c>
      <c r="I404" s="59">
        <v>0</v>
      </c>
      <c r="J404" s="63" t="s">
        <v>198</v>
      </c>
      <c r="K404" s="63" t="s">
        <v>354</v>
      </c>
      <c r="L404" s="59">
        <v>1.06</v>
      </c>
      <c r="M404" s="59">
        <v>1.06</v>
      </c>
      <c r="N404" s="59">
        <v>0</v>
      </c>
      <c r="O404" s="198" t="s">
        <v>190</v>
      </c>
      <c r="P404" s="188">
        <v>10.6</v>
      </c>
      <c r="Q404" s="183" t="s">
        <v>355</v>
      </c>
      <c r="R404" s="183" t="s">
        <v>156</v>
      </c>
      <c r="S404" s="183"/>
      <c r="T404" s="183" t="s">
        <v>356</v>
      </c>
      <c r="U404" s="183" t="s">
        <v>357</v>
      </c>
      <c r="V404" s="183" t="s">
        <v>193</v>
      </c>
      <c r="W404" s="183"/>
      <c r="X404" s="183"/>
      <c r="Y404" s="183"/>
      <c r="Z404" s="183"/>
      <c r="AA404" s="71"/>
      <c r="AB404" s="183"/>
      <c r="AC404" s="190"/>
    </row>
    <row r="405" spans="1:29" s="50" customFormat="1" ht="9.6" customHeight="1" x14ac:dyDescent="0.25">
      <c r="A405" s="182"/>
      <c r="B405" s="184"/>
      <c r="C405" s="182"/>
      <c r="D405" s="182"/>
      <c r="E405" s="63" t="s">
        <v>198</v>
      </c>
      <c r="F405" s="63" t="s">
        <v>358</v>
      </c>
      <c r="G405" s="59">
        <v>1.06</v>
      </c>
      <c r="H405" s="59">
        <v>1.06</v>
      </c>
      <c r="I405" s="59">
        <v>0</v>
      </c>
      <c r="J405" s="63" t="s">
        <v>198</v>
      </c>
      <c r="K405" s="63" t="s">
        <v>358</v>
      </c>
      <c r="L405" s="59">
        <v>1.06</v>
      </c>
      <c r="M405" s="59">
        <v>1.06</v>
      </c>
      <c r="N405" s="59">
        <v>0</v>
      </c>
      <c r="O405" s="198"/>
      <c r="P405" s="203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72"/>
      <c r="AB405" s="184"/>
      <c r="AC405" s="190"/>
    </row>
    <row r="406" spans="1:29" s="50" customFormat="1" ht="9.6" customHeight="1" x14ac:dyDescent="0.25">
      <c r="A406" s="182"/>
      <c r="B406" s="184"/>
      <c r="C406" s="182"/>
      <c r="D406" s="182"/>
      <c r="E406" s="63" t="s">
        <v>198</v>
      </c>
      <c r="F406" s="63" t="s">
        <v>359</v>
      </c>
      <c r="G406" s="59">
        <v>2.12</v>
      </c>
      <c r="H406" s="59">
        <v>2.12</v>
      </c>
      <c r="I406" s="59">
        <v>0</v>
      </c>
      <c r="J406" s="63" t="s">
        <v>198</v>
      </c>
      <c r="K406" s="63" t="s">
        <v>359</v>
      </c>
      <c r="L406" s="59">
        <v>2.12</v>
      </c>
      <c r="M406" s="59">
        <v>2.12</v>
      </c>
      <c r="N406" s="59">
        <v>0</v>
      </c>
      <c r="O406" s="198"/>
      <c r="P406" s="203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72"/>
      <c r="AB406" s="184"/>
      <c r="AC406" s="190"/>
    </row>
    <row r="407" spans="1:29" s="50" customFormat="1" ht="9.6" customHeight="1" x14ac:dyDescent="0.25">
      <c r="A407" s="182"/>
      <c r="B407" s="184"/>
      <c r="C407" s="182"/>
      <c r="D407" s="182"/>
      <c r="E407" s="63" t="s">
        <v>198</v>
      </c>
      <c r="F407" s="63" t="s">
        <v>360</v>
      </c>
      <c r="G407" s="110">
        <v>0.88</v>
      </c>
      <c r="H407" s="110">
        <v>0.88</v>
      </c>
      <c r="I407" s="59">
        <v>0</v>
      </c>
      <c r="J407" s="63" t="s">
        <v>198</v>
      </c>
      <c r="K407" s="63" t="s">
        <v>360</v>
      </c>
      <c r="L407" s="110">
        <v>0.88</v>
      </c>
      <c r="M407" s="110">
        <v>0.88</v>
      </c>
      <c r="N407" s="59">
        <v>0</v>
      </c>
      <c r="O407" s="62" t="s">
        <v>199</v>
      </c>
      <c r="P407" s="65">
        <v>6</v>
      </c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72"/>
      <c r="AB407" s="184"/>
      <c r="AC407" s="190"/>
    </row>
    <row r="408" spans="1:29" s="50" customFormat="1" ht="9.6" customHeight="1" x14ac:dyDescent="0.25">
      <c r="A408" s="182"/>
      <c r="B408" s="184"/>
      <c r="C408" s="182"/>
      <c r="D408" s="182"/>
      <c r="E408" s="63" t="s">
        <v>229</v>
      </c>
      <c r="F408" s="63" t="s">
        <v>359</v>
      </c>
      <c r="G408" s="59">
        <v>3.09</v>
      </c>
      <c r="H408" s="59">
        <v>3.09</v>
      </c>
      <c r="I408" s="59">
        <v>0</v>
      </c>
      <c r="J408" s="63" t="s">
        <v>229</v>
      </c>
      <c r="K408" s="63" t="s">
        <v>359</v>
      </c>
      <c r="L408" s="59">
        <v>3.09</v>
      </c>
      <c r="M408" s="59">
        <v>3.09</v>
      </c>
      <c r="N408" s="59">
        <v>0</v>
      </c>
      <c r="O408" s="198" t="s">
        <v>201</v>
      </c>
      <c r="P408" s="199">
        <v>3</v>
      </c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72"/>
      <c r="AB408" s="184"/>
      <c r="AC408" s="190"/>
    </row>
    <row r="409" spans="1:29" s="50" customFormat="1" ht="9.6" customHeight="1" x14ac:dyDescent="0.25">
      <c r="A409" s="182"/>
      <c r="B409" s="184"/>
      <c r="C409" s="182"/>
      <c r="D409" s="182"/>
      <c r="E409" s="63" t="s">
        <v>229</v>
      </c>
      <c r="F409" s="63" t="s">
        <v>360</v>
      </c>
      <c r="G409" s="59">
        <v>0.88</v>
      </c>
      <c r="H409" s="59">
        <v>0.88</v>
      </c>
      <c r="I409" s="59">
        <v>0</v>
      </c>
      <c r="J409" s="63" t="s">
        <v>229</v>
      </c>
      <c r="K409" s="63" t="s">
        <v>360</v>
      </c>
      <c r="L409" s="59">
        <v>0.88</v>
      </c>
      <c r="M409" s="59">
        <v>0.88</v>
      </c>
      <c r="N409" s="59">
        <v>0</v>
      </c>
      <c r="O409" s="198"/>
      <c r="P409" s="199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72"/>
      <c r="AB409" s="184"/>
      <c r="AC409" s="190"/>
    </row>
    <row r="410" spans="1:29" s="50" customFormat="1" ht="9.6" customHeight="1" x14ac:dyDescent="0.25">
      <c r="A410" s="182"/>
      <c r="B410" s="184"/>
      <c r="C410" s="182"/>
      <c r="D410" s="182"/>
      <c r="E410" s="63" t="s">
        <v>231</v>
      </c>
      <c r="F410" s="63" t="s">
        <v>361</v>
      </c>
      <c r="G410" s="59">
        <v>3.88</v>
      </c>
      <c r="H410" s="59">
        <v>3.88</v>
      </c>
      <c r="I410" s="59">
        <v>0</v>
      </c>
      <c r="J410" s="63" t="s">
        <v>231</v>
      </c>
      <c r="K410" s="63" t="s">
        <v>361</v>
      </c>
      <c r="L410" s="59">
        <v>3.88</v>
      </c>
      <c r="M410" s="59">
        <v>3.88</v>
      </c>
      <c r="N410" s="59">
        <v>0</v>
      </c>
      <c r="O410" s="198"/>
      <c r="P410" s="199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72"/>
      <c r="AB410" s="184"/>
      <c r="AC410" s="190"/>
    </row>
    <row r="411" spans="1:29" s="50" customFormat="1" ht="9.6" customHeight="1" x14ac:dyDescent="0.25">
      <c r="A411" s="182"/>
      <c r="B411" s="184"/>
      <c r="C411" s="182"/>
      <c r="D411" s="182"/>
      <c r="E411" s="63" t="s">
        <v>231</v>
      </c>
      <c r="F411" s="63" t="s">
        <v>359</v>
      </c>
      <c r="G411" s="59">
        <v>1.94</v>
      </c>
      <c r="H411" s="59">
        <v>1.94</v>
      </c>
      <c r="I411" s="59">
        <v>0</v>
      </c>
      <c r="J411" s="63" t="s">
        <v>231</v>
      </c>
      <c r="K411" s="63" t="s">
        <v>359</v>
      </c>
      <c r="L411" s="59">
        <v>1.94</v>
      </c>
      <c r="M411" s="59">
        <v>1.94</v>
      </c>
      <c r="N411" s="59">
        <v>0</v>
      </c>
      <c r="O411" s="198" t="s">
        <v>362</v>
      </c>
      <c r="P411" s="199">
        <v>1</v>
      </c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72"/>
      <c r="AB411" s="184"/>
      <c r="AC411" s="190"/>
    </row>
    <row r="412" spans="1:29" s="50" customFormat="1" ht="9.6" customHeight="1" x14ac:dyDescent="0.25">
      <c r="A412" s="182"/>
      <c r="B412" s="184"/>
      <c r="C412" s="182"/>
      <c r="D412" s="182"/>
      <c r="E412" s="63" t="s">
        <v>231</v>
      </c>
      <c r="F412" s="63" t="s">
        <v>360</v>
      </c>
      <c r="G412" s="59">
        <v>0.88</v>
      </c>
      <c r="H412" s="59">
        <v>0.88</v>
      </c>
      <c r="I412" s="59">
        <v>0</v>
      </c>
      <c r="J412" s="63" t="s">
        <v>231</v>
      </c>
      <c r="K412" s="63" t="s">
        <v>360</v>
      </c>
      <c r="L412" s="59">
        <v>0.88</v>
      </c>
      <c r="M412" s="59">
        <v>0.88</v>
      </c>
      <c r="N412" s="59">
        <v>0</v>
      </c>
      <c r="O412" s="198"/>
      <c r="P412" s="199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72"/>
      <c r="AB412" s="184"/>
      <c r="AC412" s="190"/>
    </row>
    <row r="413" spans="1:29" s="50" customFormat="1" ht="9.6" customHeight="1" x14ac:dyDescent="0.25">
      <c r="A413" s="182"/>
      <c r="B413" s="184"/>
      <c r="C413" s="182"/>
      <c r="D413" s="182"/>
      <c r="E413" s="63" t="s">
        <v>232</v>
      </c>
      <c r="F413" s="63" t="s">
        <v>359</v>
      </c>
      <c r="G413" s="59">
        <v>0.91</v>
      </c>
      <c r="H413" s="59">
        <v>0.91</v>
      </c>
      <c r="I413" s="59">
        <v>0</v>
      </c>
      <c r="J413" s="63" t="s">
        <v>232</v>
      </c>
      <c r="K413" s="63" t="s">
        <v>359</v>
      </c>
      <c r="L413" s="59">
        <v>0.91</v>
      </c>
      <c r="M413" s="59">
        <v>0.91</v>
      </c>
      <c r="N413" s="59">
        <v>0</v>
      </c>
      <c r="O413" s="198"/>
      <c r="P413" s="199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72"/>
      <c r="AB413" s="184"/>
      <c r="AC413" s="190"/>
    </row>
    <row r="414" spans="1:29" s="50" customFormat="1" ht="9.6" customHeight="1" x14ac:dyDescent="0.25">
      <c r="A414" s="182"/>
      <c r="B414" s="184"/>
      <c r="C414" s="182"/>
      <c r="D414" s="182"/>
      <c r="E414" s="63" t="s">
        <v>232</v>
      </c>
      <c r="F414" s="63" t="s">
        <v>363</v>
      </c>
      <c r="G414" s="59">
        <v>1.82</v>
      </c>
      <c r="H414" s="59">
        <v>1.82</v>
      </c>
      <c r="I414" s="59">
        <v>0</v>
      </c>
      <c r="J414" s="63" t="s">
        <v>232</v>
      </c>
      <c r="K414" s="63" t="s">
        <v>363</v>
      </c>
      <c r="L414" s="59">
        <v>1.82</v>
      </c>
      <c r="M414" s="59">
        <v>1.82</v>
      </c>
      <c r="N414" s="59">
        <v>0</v>
      </c>
      <c r="O414" s="198"/>
      <c r="P414" s="199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72"/>
      <c r="AB414" s="184"/>
      <c r="AC414" s="190"/>
    </row>
    <row r="415" spans="1:29" s="50" customFormat="1" ht="9.6" customHeight="1" x14ac:dyDescent="0.25">
      <c r="A415" s="182"/>
      <c r="B415" s="184"/>
      <c r="C415" s="182"/>
      <c r="D415" s="182"/>
      <c r="E415" s="63" t="s">
        <v>232</v>
      </c>
      <c r="F415" s="63" t="s">
        <v>364</v>
      </c>
      <c r="G415" s="59">
        <v>0.88</v>
      </c>
      <c r="H415" s="59">
        <v>0.88</v>
      </c>
      <c r="I415" s="59">
        <v>0</v>
      </c>
      <c r="J415" s="63" t="s">
        <v>232</v>
      </c>
      <c r="K415" s="63" t="s">
        <v>364</v>
      </c>
      <c r="L415" s="59">
        <v>0.88</v>
      </c>
      <c r="M415" s="59">
        <v>0.88</v>
      </c>
      <c r="N415" s="59">
        <v>0</v>
      </c>
      <c r="O415" s="198"/>
      <c r="P415" s="199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  <c r="AA415" s="72"/>
      <c r="AB415" s="184"/>
      <c r="AC415" s="190"/>
    </row>
    <row r="416" spans="1:29" s="50" customFormat="1" ht="9.6" customHeight="1" x14ac:dyDescent="0.25">
      <c r="A416" s="182"/>
      <c r="B416" s="184"/>
      <c r="C416" s="182"/>
      <c r="D416" s="182"/>
      <c r="E416" s="63"/>
      <c r="F416" s="74" t="s">
        <v>146</v>
      </c>
      <c r="G416" s="75">
        <f>H416+I416</f>
        <v>19.400000000000002</v>
      </c>
      <c r="H416" s="75">
        <f>SUM(H404:H415)</f>
        <v>19.400000000000002</v>
      </c>
      <c r="I416" s="75">
        <f>SUM(I404:I415)</f>
        <v>0</v>
      </c>
      <c r="J416" s="63"/>
      <c r="K416" s="74" t="s">
        <v>146</v>
      </c>
      <c r="L416" s="75">
        <f>M416+N416</f>
        <v>19.400000000000002</v>
      </c>
      <c r="M416" s="75">
        <f>SUM(M404:M415)</f>
        <v>19.400000000000002</v>
      </c>
      <c r="N416" s="75">
        <f>SUM(N404:N415)</f>
        <v>0</v>
      </c>
      <c r="O416" s="198"/>
      <c r="P416" s="199"/>
      <c r="Q416" s="184"/>
      <c r="R416" s="184"/>
      <c r="S416" s="184"/>
      <c r="T416" s="184"/>
      <c r="U416" s="184"/>
      <c r="V416" s="184"/>
      <c r="W416" s="72"/>
      <c r="X416" s="72"/>
      <c r="Y416" s="72"/>
      <c r="Z416" s="72"/>
      <c r="AA416" s="72"/>
      <c r="AB416" s="72"/>
      <c r="AC416" s="190"/>
    </row>
    <row r="417" spans="1:29" s="50" customFormat="1" ht="9.6" customHeight="1" x14ac:dyDescent="0.25">
      <c r="A417" s="182"/>
      <c r="B417" s="185"/>
      <c r="C417" s="182"/>
      <c r="D417" s="182"/>
      <c r="E417" s="63"/>
      <c r="F417" s="83" t="s">
        <v>205</v>
      </c>
      <c r="G417" s="59">
        <f>H417+I417</f>
        <v>18</v>
      </c>
      <c r="H417" s="84">
        <v>18</v>
      </c>
      <c r="I417" s="59"/>
      <c r="J417" s="85"/>
      <c r="K417" s="85"/>
      <c r="L417" s="86"/>
      <c r="M417" s="86"/>
      <c r="N417" s="86"/>
      <c r="O417" s="87"/>
      <c r="P417" s="107"/>
      <c r="Q417" s="185"/>
      <c r="R417" s="185"/>
      <c r="S417" s="185"/>
      <c r="T417" s="185"/>
      <c r="U417" s="185"/>
      <c r="V417" s="185"/>
      <c r="W417" s="97"/>
      <c r="X417" s="97"/>
      <c r="Y417" s="97"/>
      <c r="Z417" s="97"/>
      <c r="AA417" s="97"/>
      <c r="AB417" s="97"/>
      <c r="AC417" s="190"/>
    </row>
    <row r="418" spans="1:29" s="50" customFormat="1" ht="9.6" customHeight="1" x14ac:dyDescent="0.25">
      <c r="A418" s="182">
        <v>45</v>
      </c>
      <c r="B418" s="183"/>
      <c r="C418" s="182" t="s">
        <v>197</v>
      </c>
      <c r="D418" s="182" t="s">
        <v>353</v>
      </c>
      <c r="E418" s="63" t="s">
        <v>198</v>
      </c>
      <c r="F418" s="63" t="s">
        <v>361</v>
      </c>
      <c r="G418" s="59">
        <v>4.24</v>
      </c>
      <c r="H418" s="59">
        <v>4.24</v>
      </c>
      <c r="I418" s="59">
        <v>0</v>
      </c>
      <c r="J418" s="63" t="s">
        <v>198</v>
      </c>
      <c r="K418" s="63" t="s">
        <v>361</v>
      </c>
      <c r="L418" s="59">
        <v>4.24</v>
      </c>
      <c r="M418" s="59">
        <v>4.24</v>
      </c>
      <c r="N418" s="59">
        <v>0</v>
      </c>
      <c r="O418" s="198" t="s">
        <v>190</v>
      </c>
      <c r="P418" s="188">
        <v>10.62</v>
      </c>
      <c r="Q418" s="183" t="s">
        <v>355</v>
      </c>
      <c r="R418" s="183" t="s">
        <v>156</v>
      </c>
      <c r="S418" s="183"/>
      <c r="T418" s="183" t="s">
        <v>365</v>
      </c>
      <c r="U418" s="91" t="s">
        <v>366</v>
      </c>
      <c r="V418" s="183" t="s">
        <v>193</v>
      </c>
      <c r="W418" s="183"/>
      <c r="X418" s="183"/>
      <c r="Y418" s="183"/>
      <c r="Z418" s="183"/>
      <c r="AA418" s="71"/>
      <c r="AB418" s="183"/>
      <c r="AC418" s="190"/>
    </row>
    <row r="419" spans="1:29" s="50" customFormat="1" ht="9.6" customHeight="1" x14ac:dyDescent="0.25">
      <c r="A419" s="182"/>
      <c r="B419" s="184"/>
      <c r="C419" s="182"/>
      <c r="D419" s="182"/>
      <c r="E419" s="63" t="s">
        <v>229</v>
      </c>
      <c r="F419" s="63" t="s">
        <v>354</v>
      </c>
      <c r="G419" s="59">
        <v>3.09</v>
      </c>
      <c r="H419" s="59">
        <v>3.09</v>
      </c>
      <c r="I419" s="59">
        <v>0</v>
      </c>
      <c r="J419" s="63" t="s">
        <v>229</v>
      </c>
      <c r="K419" s="63" t="s">
        <v>354</v>
      </c>
      <c r="L419" s="59">
        <v>3.09</v>
      </c>
      <c r="M419" s="59">
        <v>3.09</v>
      </c>
      <c r="N419" s="59">
        <v>0</v>
      </c>
      <c r="O419" s="198"/>
      <c r="P419" s="203"/>
      <c r="Q419" s="184"/>
      <c r="R419" s="184"/>
      <c r="S419" s="184"/>
      <c r="T419" s="184"/>
      <c r="U419" s="92"/>
      <c r="V419" s="184"/>
      <c r="W419" s="184"/>
      <c r="X419" s="184"/>
      <c r="Y419" s="184"/>
      <c r="Z419" s="184"/>
      <c r="AA419" s="72"/>
      <c r="AB419" s="184"/>
      <c r="AC419" s="190"/>
    </row>
    <row r="420" spans="1:29" s="50" customFormat="1" ht="9.6" customHeight="1" x14ac:dyDescent="0.25">
      <c r="A420" s="182"/>
      <c r="B420" s="184"/>
      <c r="C420" s="182"/>
      <c r="D420" s="182"/>
      <c r="E420" s="63" t="s">
        <v>229</v>
      </c>
      <c r="F420" s="63" t="s">
        <v>360</v>
      </c>
      <c r="G420" s="59">
        <v>0.88</v>
      </c>
      <c r="H420" s="59">
        <v>0.88</v>
      </c>
      <c r="I420" s="59">
        <v>0</v>
      </c>
      <c r="J420" s="63" t="s">
        <v>229</v>
      </c>
      <c r="K420" s="63" t="s">
        <v>360</v>
      </c>
      <c r="L420" s="59">
        <v>0.88</v>
      </c>
      <c r="M420" s="59">
        <v>0.88</v>
      </c>
      <c r="N420" s="59">
        <v>0</v>
      </c>
      <c r="O420" s="198"/>
      <c r="P420" s="203"/>
      <c r="Q420" s="184"/>
      <c r="R420" s="184"/>
      <c r="S420" s="184"/>
      <c r="T420" s="184"/>
      <c r="U420" s="92"/>
      <c r="V420" s="184"/>
      <c r="W420" s="184"/>
      <c r="X420" s="184"/>
      <c r="Y420" s="184"/>
      <c r="Z420" s="184"/>
      <c r="AA420" s="72"/>
      <c r="AB420" s="184"/>
      <c r="AC420" s="190"/>
    </row>
    <row r="421" spans="1:29" s="50" customFormat="1" ht="9.6" customHeight="1" x14ac:dyDescent="0.25">
      <c r="A421" s="182"/>
      <c r="B421" s="184"/>
      <c r="C421" s="182"/>
      <c r="D421" s="182"/>
      <c r="E421" s="63" t="s">
        <v>231</v>
      </c>
      <c r="F421" s="63" t="s">
        <v>354</v>
      </c>
      <c r="G421" s="59">
        <v>4.8499999999999996</v>
      </c>
      <c r="H421" s="59">
        <v>4.8499999999999996</v>
      </c>
      <c r="I421" s="59">
        <v>0</v>
      </c>
      <c r="J421" s="63" t="s">
        <v>231</v>
      </c>
      <c r="K421" s="63" t="s">
        <v>354</v>
      </c>
      <c r="L421" s="59">
        <v>4.8499999999999996</v>
      </c>
      <c r="M421" s="59">
        <v>4.8499999999999996</v>
      </c>
      <c r="N421" s="59">
        <v>0</v>
      </c>
      <c r="O421" s="62" t="s">
        <v>199</v>
      </c>
      <c r="P421" s="65">
        <v>6</v>
      </c>
      <c r="Q421" s="184"/>
      <c r="R421" s="184"/>
      <c r="S421" s="184"/>
      <c r="T421" s="184"/>
      <c r="U421" s="92"/>
      <c r="V421" s="184"/>
      <c r="W421" s="184"/>
      <c r="X421" s="184"/>
      <c r="Y421" s="184"/>
      <c r="Z421" s="184"/>
      <c r="AA421" s="72"/>
      <c r="AB421" s="184"/>
      <c r="AC421" s="190"/>
    </row>
    <row r="422" spans="1:29" s="50" customFormat="1" ht="9.6" customHeight="1" x14ac:dyDescent="0.25">
      <c r="A422" s="182"/>
      <c r="B422" s="184"/>
      <c r="C422" s="182"/>
      <c r="D422" s="182"/>
      <c r="E422" s="63" t="s">
        <v>232</v>
      </c>
      <c r="F422" s="63" t="s">
        <v>354</v>
      </c>
      <c r="G422" s="59">
        <v>3.65</v>
      </c>
      <c r="H422" s="59">
        <v>3.65</v>
      </c>
      <c r="I422" s="59">
        <v>0</v>
      </c>
      <c r="J422" s="63" t="s">
        <v>232</v>
      </c>
      <c r="K422" s="63" t="s">
        <v>354</v>
      </c>
      <c r="L422" s="59">
        <v>3.65</v>
      </c>
      <c r="M422" s="59">
        <v>3.65</v>
      </c>
      <c r="N422" s="59">
        <v>0</v>
      </c>
      <c r="O422" s="198" t="s">
        <v>201</v>
      </c>
      <c r="P422" s="199">
        <v>3</v>
      </c>
      <c r="Q422" s="184"/>
      <c r="R422" s="184"/>
      <c r="S422" s="184"/>
      <c r="T422" s="184"/>
      <c r="U422" s="92"/>
      <c r="V422" s="184"/>
      <c r="W422" s="184"/>
      <c r="X422" s="184"/>
      <c r="Y422" s="184"/>
      <c r="Z422" s="184"/>
      <c r="AA422" s="72"/>
      <c r="AB422" s="184"/>
      <c r="AC422" s="190"/>
    </row>
    <row r="423" spans="1:29" s="50" customFormat="1" ht="9.6" customHeight="1" x14ac:dyDescent="0.25">
      <c r="A423" s="182"/>
      <c r="B423" s="184"/>
      <c r="C423" s="182"/>
      <c r="D423" s="182"/>
      <c r="E423" s="63" t="s">
        <v>232</v>
      </c>
      <c r="F423" s="63" t="s">
        <v>358</v>
      </c>
      <c r="G423" s="59">
        <v>0.91</v>
      </c>
      <c r="H423" s="59">
        <v>0.91</v>
      </c>
      <c r="I423" s="59">
        <v>0</v>
      </c>
      <c r="J423" s="63" t="s">
        <v>232</v>
      </c>
      <c r="K423" s="63" t="s">
        <v>358</v>
      </c>
      <c r="L423" s="59">
        <v>0.91</v>
      </c>
      <c r="M423" s="59">
        <v>0.91</v>
      </c>
      <c r="N423" s="59">
        <v>0</v>
      </c>
      <c r="O423" s="198"/>
      <c r="P423" s="199"/>
      <c r="Q423" s="184"/>
      <c r="R423" s="184"/>
      <c r="S423" s="184"/>
      <c r="T423" s="184"/>
      <c r="U423" s="92"/>
      <c r="V423" s="184"/>
      <c r="W423" s="184"/>
      <c r="X423" s="184"/>
      <c r="Y423" s="184"/>
      <c r="Z423" s="184"/>
      <c r="AA423" s="72"/>
      <c r="AB423" s="184"/>
      <c r="AC423" s="190"/>
    </row>
    <row r="424" spans="1:29" s="50" customFormat="1" ht="9.6" customHeight="1" x14ac:dyDescent="0.25">
      <c r="A424" s="182"/>
      <c r="B424" s="184"/>
      <c r="C424" s="182"/>
      <c r="D424" s="182"/>
      <c r="E424" s="63" t="s">
        <v>232</v>
      </c>
      <c r="F424" s="63" t="s">
        <v>364</v>
      </c>
      <c r="G424" s="59">
        <v>1.76</v>
      </c>
      <c r="H424" s="59">
        <v>1.76</v>
      </c>
      <c r="I424" s="59">
        <v>0</v>
      </c>
      <c r="J424" s="63" t="s">
        <v>232</v>
      </c>
      <c r="K424" s="63" t="s">
        <v>364</v>
      </c>
      <c r="L424" s="59">
        <v>1.76</v>
      </c>
      <c r="M424" s="59">
        <v>1.76</v>
      </c>
      <c r="N424" s="59">
        <v>0</v>
      </c>
      <c r="O424" s="198"/>
      <c r="P424" s="199"/>
      <c r="Q424" s="184"/>
      <c r="R424" s="184"/>
      <c r="S424" s="184"/>
      <c r="T424" s="184"/>
      <c r="U424" s="92"/>
      <c r="V424" s="184"/>
      <c r="W424" s="184"/>
      <c r="X424" s="184"/>
      <c r="Y424" s="184"/>
      <c r="Z424" s="184"/>
      <c r="AA424" s="72"/>
      <c r="AB424" s="184"/>
      <c r="AC424" s="190"/>
    </row>
    <row r="425" spans="1:29" s="50" customFormat="1" ht="15.95" customHeight="1" x14ac:dyDescent="0.25">
      <c r="A425" s="182"/>
      <c r="B425" s="184"/>
      <c r="C425" s="182"/>
      <c r="D425" s="182"/>
      <c r="E425" s="63"/>
      <c r="F425" s="74" t="s">
        <v>146</v>
      </c>
      <c r="G425" s="75">
        <f>H425+I425</f>
        <v>19.380000000000003</v>
      </c>
      <c r="H425" s="75">
        <f>SUM(H418:H424)</f>
        <v>19.380000000000003</v>
      </c>
      <c r="I425" s="75">
        <f>SUM(I418:I424)</f>
        <v>0</v>
      </c>
      <c r="J425" s="63"/>
      <c r="K425" s="74" t="s">
        <v>146</v>
      </c>
      <c r="L425" s="75">
        <f>M425+N425</f>
        <v>19.380000000000003</v>
      </c>
      <c r="M425" s="75">
        <f>SUM(M418:M424)</f>
        <v>19.380000000000003</v>
      </c>
      <c r="N425" s="75">
        <f>SUM(N418:N424)</f>
        <v>0</v>
      </c>
      <c r="O425" s="183" t="s">
        <v>362</v>
      </c>
      <c r="P425" s="188">
        <v>1</v>
      </c>
      <c r="Q425" s="184"/>
      <c r="R425" s="184"/>
      <c r="S425" s="184"/>
      <c r="T425" s="184"/>
      <c r="U425" s="92"/>
      <c r="V425" s="184"/>
      <c r="W425" s="72"/>
      <c r="X425" s="72"/>
      <c r="Y425" s="72"/>
      <c r="Z425" s="72"/>
      <c r="AA425" s="72"/>
      <c r="AB425" s="72"/>
      <c r="AC425" s="190"/>
    </row>
    <row r="426" spans="1:29" s="50" customFormat="1" ht="9.6" customHeight="1" x14ac:dyDescent="0.25">
      <c r="A426" s="182"/>
      <c r="B426" s="185"/>
      <c r="C426" s="182"/>
      <c r="D426" s="182"/>
      <c r="E426" s="63"/>
      <c r="F426" s="83" t="s">
        <v>205</v>
      </c>
      <c r="G426" s="59">
        <f>H426+I426</f>
        <v>18</v>
      </c>
      <c r="H426" s="84">
        <v>18</v>
      </c>
      <c r="I426" s="59"/>
      <c r="J426" s="85"/>
      <c r="K426" s="85"/>
      <c r="L426" s="86"/>
      <c r="M426" s="86"/>
      <c r="N426" s="86"/>
      <c r="O426" s="185"/>
      <c r="P426" s="189"/>
      <c r="Q426" s="185"/>
      <c r="R426" s="185"/>
      <c r="S426" s="185"/>
      <c r="T426" s="185"/>
      <c r="U426" s="109"/>
      <c r="V426" s="185"/>
      <c r="W426" s="97"/>
      <c r="X426" s="97"/>
      <c r="Y426" s="97"/>
      <c r="Z426" s="97"/>
      <c r="AA426" s="97"/>
      <c r="AB426" s="97"/>
      <c r="AC426" s="190"/>
    </row>
    <row r="427" spans="1:29" s="50" customFormat="1" ht="9.6" customHeight="1" x14ac:dyDescent="0.25">
      <c r="A427" s="182">
        <v>45</v>
      </c>
      <c r="B427" s="183"/>
      <c r="C427" s="182" t="s">
        <v>197</v>
      </c>
      <c r="D427" s="182" t="s">
        <v>353</v>
      </c>
      <c r="E427" s="63" t="s">
        <v>198</v>
      </c>
      <c r="F427" s="63" t="s">
        <v>367</v>
      </c>
      <c r="G427" s="59">
        <v>1.06</v>
      </c>
      <c r="H427" s="59">
        <v>1.06</v>
      </c>
      <c r="I427" s="59">
        <v>0</v>
      </c>
      <c r="J427" s="63" t="s">
        <v>198</v>
      </c>
      <c r="K427" s="63" t="s">
        <v>367</v>
      </c>
      <c r="L427" s="59">
        <v>1.06</v>
      </c>
      <c r="M427" s="59">
        <v>1.06</v>
      </c>
      <c r="N427" s="59">
        <v>0</v>
      </c>
      <c r="O427" s="198" t="s">
        <v>190</v>
      </c>
      <c r="P427" s="188">
        <v>15.15</v>
      </c>
      <c r="Q427" s="215" t="s">
        <v>263</v>
      </c>
      <c r="R427" s="183"/>
      <c r="S427" s="183"/>
      <c r="T427" s="183"/>
      <c r="U427" s="91"/>
      <c r="V427" s="183"/>
      <c r="W427" s="183"/>
      <c r="X427" s="183" t="s">
        <v>264</v>
      </c>
      <c r="Y427" s="183"/>
      <c r="Z427" s="183"/>
      <c r="AA427" s="71"/>
      <c r="AB427" s="183"/>
      <c r="AC427" s="190"/>
    </row>
    <row r="428" spans="1:29" s="50" customFormat="1" ht="9.6" customHeight="1" x14ac:dyDescent="0.25">
      <c r="A428" s="182"/>
      <c r="B428" s="184"/>
      <c r="C428" s="182"/>
      <c r="D428" s="182"/>
      <c r="E428" s="63" t="s">
        <v>198</v>
      </c>
      <c r="F428" s="63" t="s">
        <v>360</v>
      </c>
      <c r="G428" s="59">
        <v>1.76</v>
      </c>
      <c r="H428" s="59">
        <v>1.76</v>
      </c>
      <c r="I428" s="59">
        <v>0</v>
      </c>
      <c r="J428" s="63" t="s">
        <v>198</v>
      </c>
      <c r="K428" s="63" t="s">
        <v>360</v>
      </c>
      <c r="L428" s="59">
        <v>1.76</v>
      </c>
      <c r="M428" s="59">
        <v>1.76</v>
      </c>
      <c r="N428" s="59">
        <v>0</v>
      </c>
      <c r="O428" s="198"/>
      <c r="P428" s="203"/>
      <c r="Q428" s="216"/>
      <c r="R428" s="184"/>
      <c r="S428" s="184"/>
      <c r="T428" s="184"/>
      <c r="U428" s="92"/>
      <c r="V428" s="184"/>
      <c r="W428" s="184"/>
      <c r="X428" s="184"/>
      <c r="Y428" s="184"/>
      <c r="Z428" s="184"/>
      <c r="AA428" s="72"/>
      <c r="AB428" s="184"/>
      <c r="AC428" s="190"/>
    </row>
    <row r="429" spans="1:29" s="50" customFormat="1" ht="9.6" customHeight="1" x14ac:dyDescent="0.25">
      <c r="A429" s="182"/>
      <c r="B429" s="184"/>
      <c r="C429" s="182"/>
      <c r="D429" s="182"/>
      <c r="E429" s="63" t="s">
        <v>229</v>
      </c>
      <c r="F429" s="63" t="s">
        <v>361</v>
      </c>
      <c r="G429" s="59">
        <v>2.06</v>
      </c>
      <c r="H429" s="59">
        <v>2.06</v>
      </c>
      <c r="I429" s="59">
        <v>0</v>
      </c>
      <c r="J429" s="63" t="s">
        <v>229</v>
      </c>
      <c r="K429" s="63" t="s">
        <v>361</v>
      </c>
      <c r="L429" s="59">
        <v>2.06</v>
      </c>
      <c r="M429" s="59">
        <v>2.06</v>
      </c>
      <c r="N429" s="59">
        <v>0</v>
      </c>
      <c r="O429" s="198"/>
      <c r="P429" s="203"/>
      <c r="Q429" s="216"/>
      <c r="R429" s="184"/>
      <c r="S429" s="184"/>
      <c r="T429" s="184"/>
      <c r="U429" s="92"/>
      <c r="V429" s="184"/>
      <c r="W429" s="184"/>
      <c r="X429" s="184"/>
      <c r="Y429" s="184"/>
      <c r="Z429" s="184"/>
      <c r="AA429" s="72"/>
      <c r="AB429" s="184"/>
      <c r="AC429" s="190"/>
    </row>
    <row r="430" spans="1:29" s="50" customFormat="1" ht="9.6" customHeight="1" x14ac:dyDescent="0.25">
      <c r="A430" s="182"/>
      <c r="B430" s="184"/>
      <c r="C430" s="182"/>
      <c r="D430" s="182"/>
      <c r="E430" s="63" t="s">
        <v>229</v>
      </c>
      <c r="F430" s="63" t="s">
        <v>368</v>
      </c>
      <c r="G430" s="59">
        <v>2.06</v>
      </c>
      <c r="H430" s="59">
        <v>2.06</v>
      </c>
      <c r="I430" s="59">
        <v>0</v>
      </c>
      <c r="J430" s="63" t="s">
        <v>229</v>
      </c>
      <c r="K430" s="63" t="s">
        <v>368</v>
      </c>
      <c r="L430" s="59">
        <v>2.06</v>
      </c>
      <c r="M430" s="59">
        <v>2.06</v>
      </c>
      <c r="N430" s="59">
        <v>0</v>
      </c>
      <c r="O430" s="198"/>
      <c r="P430" s="203"/>
      <c r="Q430" s="216"/>
      <c r="R430" s="184"/>
      <c r="S430" s="184"/>
      <c r="T430" s="184"/>
      <c r="U430" s="92"/>
      <c r="V430" s="184"/>
      <c r="W430" s="184"/>
      <c r="X430" s="184"/>
      <c r="Y430" s="184"/>
      <c r="Z430" s="184"/>
      <c r="AA430" s="72"/>
      <c r="AB430" s="184"/>
      <c r="AC430" s="190"/>
    </row>
    <row r="431" spans="1:29" s="50" customFormat="1" ht="9.6" customHeight="1" x14ac:dyDescent="0.25">
      <c r="A431" s="182"/>
      <c r="B431" s="184"/>
      <c r="C431" s="182"/>
      <c r="D431" s="182"/>
      <c r="E431" s="63" t="s">
        <v>229</v>
      </c>
      <c r="F431" s="63" t="s">
        <v>360</v>
      </c>
      <c r="G431" s="59">
        <v>0.88</v>
      </c>
      <c r="H431" s="59">
        <v>0.88</v>
      </c>
      <c r="I431" s="59">
        <v>0</v>
      </c>
      <c r="J431" s="63" t="s">
        <v>229</v>
      </c>
      <c r="K431" s="63" t="s">
        <v>360</v>
      </c>
      <c r="L431" s="59">
        <v>0.88</v>
      </c>
      <c r="M431" s="59">
        <v>0.88</v>
      </c>
      <c r="N431" s="59">
        <v>0</v>
      </c>
      <c r="O431" s="198"/>
      <c r="P431" s="203"/>
      <c r="Q431" s="216"/>
      <c r="R431" s="184"/>
      <c r="S431" s="184"/>
      <c r="T431" s="184"/>
      <c r="U431" s="92"/>
      <c r="V431" s="184"/>
      <c r="W431" s="184"/>
      <c r="X431" s="184"/>
      <c r="Y431" s="184"/>
      <c r="Z431" s="184"/>
      <c r="AA431" s="72"/>
      <c r="AB431" s="184"/>
      <c r="AC431" s="190"/>
    </row>
    <row r="432" spans="1:29" s="50" customFormat="1" ht="9.6" customHeight="1" x14ac:dyDescent="0.25">
      <c r="A432" s="182"/>
      <c r="B432" s="184"/>
      <c r="C432" s="182"/>
      <c r="D432" s="182"/>
      <c r="E432" s="63" t="s">
        <v>231</v>
      </c>
      <c r="F432" s="63" t="s">
        <v>360</v>
      </c>
      <c r="G432" s="59">
        <v>0.88</v>
      </c>
      <c r="H432" s="59">
        <v>0.88</v>
      </c>
      <c r="I432" s="59">
        <v>0</v>
      </c>
      <c r="J432" s="63" t="s">
        <v>231</v>
      </c>
      <c r="K432" s="63" t="s">
        <v>360</v>
      </c>
      <c r="L432" s="59">
        <v>0.88</v>
      </c>
      <c r="M432" s="59">
        <v>0.88</v>
      </c>
      <c r="N432" s="59">
        <v>0</v>
      </c>
      <c r="O432" s="62" t="s">
        <v>199</v>
      </c>
      <c r="P432" s="65">
        <v>6</v>
      </c>
      <c r="Q432" s="216"/>
      <c r="R432" s="184"/>
      <c r="S432" s="184"/>
      <c r="T432" s="184"/>
      <c r="U432" s="92"/>
      <c r="V432" s="184"/>
      <c r="W432" s="184"/>
      <c r="X432" s="184"/>
      <c r="Y432" s="184"/>
      <c r="Z432" s="184"/>
      <c r="AA432" s="72"/>
      <c r="AB432" s="184"/>
      <c r="AC432" s="190"/>
    </row>
    <row r="433" spans="1:29" s="50" customFormat="1" ht="9.6" customHeight="1" x14ac:dyDescent="0.25">
      <c r="A433" s="182"/>
      <c r="B433" s="184"/>
      <c r="C433" s="182"/>
      <c r="D433" s="182"/>
      <c r="E433" s="63" t="s">
        <v>231</v>
      </c>
      <c r="F433" s="63" t="s">
        <v>364</v>
      </c>
      <c r="G433" s="59">
        <v>2.65</v>
      </c>
      <c r="H433" s="59">
        <v>2.65</v>
      </c>
      <c r="I433" s="59">
        <v>0</v>
      </c>
      <c r="J433" s="63" t="s">
        <v>231</v>
      </c>
      <c r="K433" s="63" t="s">
        <v>364</v>
      </c>
      <c r="L433" s="59">
        <v>2.65</v>
      </c>
      <c r="M433" s="59">
        <v>2.65</v>
      </c>
      <c r="N433" s="59">
        <v>0</v>
      </c>
      <c r="O433" s="183" t="s">
        <v>201</v>
      </c>
      <c r="P433" s="188">
        <v>3</v>
      </c>
      <c r="Q433" s="216"/>
      <c r="R433" s="184"/>
      <c r="S433" s="184"/>
      <c r="T433" s="184"/>
      <c r="U433" s="92"/>
      <c r="V433" s="184"/>
      <c r="W433" s="184"/>
      <c r="X433" s="184"/>
      <c r="Y433" s="184"/>
      <c r="Z433" s="184"/>
      <c r="AA433" s="72"/>
      <c r="AB433" s="184"/>
      <c r="AC433" s="190"/>
    </row>
    <row r="434" spans="1:29" s="50" customFormat="1" ht="9.6" customHeight="1" x14ac:dyDescent="0.25">
      <c r="A434" s="182"/>
      <c r="B434" s="184"/>
      <c r="C434" s="182"/>
      <c r="D434" s="182"/>
      <c r="E434" s="63" t="s">
        <v>232</v>
      </c>
      <c r="F434" s="63" t="s">
        <v>361</v>
      </c>
      <c r="G434" s="59">
        <v>2.74</v>
      </c>
      <c r="H434" s="59">
        <v>2.74</v>
      </c>
      <c r="I434" s="59">
        <v>0</v>
      </c>
      <c r="J434" s="63" t="s">
        <v>232</v>
      </c>
      <c r="K434" s="63" t="s">
        <v>361</v>
      </c>
      <c r="L434" s="59">
        <v>2.74</v>
      </c>
      <c r="M434" s="59">
        <v>2.74</v>
      </c>
      <c r="N434" s="59">
        <v>0</v>
      </c>
      <c r="O434" s="184"/>
      <c r="P434" s="203"/>
      <c r="Q434" s="216"/>
      <c r="R434" s="184"/>
      <c r="S434" s="184"/>
      <c r="T434" s="184"/>
      <c r="U434" s="92"/>
      <c r="V434" s="184"/>
      <c r="W434" s="184"/>
      <c r="X434" s="184"/>
      <c r="Y434" s="184"/>
      <c r="Z434" s="184"/>
      <c r="AA434" s="72"/>
      <c r="AB434" s="184"/>
      <c r="AC434" s="190"/>
    </row>
    <row r="435" spans="1:29" s="50" customFormat="1" ht="9.6" customHeight="1" x14ac:dyDescent="0.25">
      <c r="A435" s="182"/>
      <c r="B435" s="184"/>
      <c r="C435" s="182"/>
      <c r="D435" s="182"/>
      <c r="E435" s="63" t="s">
        <v>232</v>
      </c>
      <c r="F435" s="63" t="s">
        <v>364</v>
      </c>
      <c r="G435" s="59">
        <v>1.76</v>
      </c>
      <c r="H435" s="59">
        <v>1.76</v>
      </c>
      <c r="I435" s="59">
        <v>0</v>
      </c>
      <c r="J435" s="63" t="s">
        <v>232</v>
      </c>
      <c r="K435" s="63" t="s">
        <v>364</v>
      </c>
      <c r="L435" s="59">
        <v>1.76</v>
      </c>
      <c r="M435" s="59">
        <v>1.76</v>
      </c>
      <c r="N435" s="59">
        <v>0</v>
      </c>
      <c r="O435" s="185"/>
      <c r="P435" s="189"/>
      <c r="Q435" s="216"/>
      <c r="R435" s="184"/>
      <c r="S435" s="184"/>
      <c r="T435" s="184"/>
      <c r="U435" s="92"/>
      <c r="V435" s="184"/>
      <c r="W435" s="184"/>
      <c r="X435" s="184"/>
      <c r="Y435" s="184"/>
      <c r="Z435" s="184"/>
      <c r="AA435" s="72"/>
      <c r="AB435" s="184"/>
      <c r="AC435" s="190"/>
    </row>
    <row r="436" spans="1:29" s="50" customFormat="1" ht="15.95" customHeight="1" x14ac:dyDescent="0.25">
      <c r="A436" s="182"/>
      <c r="B436" s="184"/>
      <c r="C436" s="182"/>
      <c r="D436" s="182"/>
      <c r="E436" s="63"/>
      <c r="F436" s="74" t="s">
        <v>146</v>
      </c>
      <c r="G436" s="75">
        <f>H436+I436</f>
        <v>15.850000000000001</v>
      </c>
      <c r="H436" s="75">
        <f>SUM(H427:H435)</f>
        <v>15.850000000000001</v>
      </c>
      <c r="I436" s="75">
        <f>SUM(I427:I435)</f>
        <v>0</v>
      </c>
      <c r="J436" s="63"/>
      <c r="K436" s="74" t="s">
        <v>146</v>
      </c>
      <c r="L436" s="75">
        <f>M436+N436</f>
        <v>15.850000000000001</v>
      </c>
      <c r="M436" s="75">
        <f>SUM(M427:M435)</f>
        <v>15.850000000000001</v>
      </c>
      <c r="N436" s="75">
        <f>SUM(N427:N435)</f>
        <v>0</v>
      </c>
      <c r="O436" s="183"/>
      <c r="P436" s="188"/>
      <c r="Q436" s="216"/>
      <c r="R436" s="184"/>
      <c r="S436" s="184"/>
      <c r="T436" s="184"/>
      <c r="U436" s="92"/>
      <c r="V436" s="184"/>
      <c r="W436" s="72"/>
      <c r="X436" s="72"/>
      <c r="Y436" s="72"/>
      <c r="Z436" s="72"/>
      <c r="AA436" s="72"/>
      <c r="AB436" s="72"/>
      <c r="AC436" s="190"/>
    </row>
    <row r="437" spans="1:29" s="50" customFormat="1" ht="9.6" customHeight="1" x14ac:dyDescent="0.25">
      <c r="A437" s="182"/>
      <c r="B437" s="185"/>
      <c r="C437" s="182"/>
      <c r="D437" s="182"/>
      <c r="E437" s="63"/>
      <c r="F437" s="83" t="s">
        <v>205</v>
      </c>
      <c r="G437" s="59">
        <f>H437+I437</f>
        <v>18</v>
      </c>
      <c r="H437" s="84">
        <v>18</v>
      </c>
      <c r="I437" s="59"/>
      <c r="J437" s="85"/>
      <c r="K437" s="85"/>
      <c r="L437" s="86"/>
      <c r="M437" s="86"/>
      <c r="N437" s="86"/>
      <c r="O437" s="185"/>
      <c r="P437" s="189"/>
      <c r="Q437" s="224"/>
      <c r="R437" s="185"/>
      <c r="S437" s="185"/>
      <c r="T437" s="185"/>
      <c r="U437" s="109"/>
      <c r="V437" s="185"/>
      <c r="W437" s="97"/>
      <c r="X437" s="97"/>
      <c r="Y437" s="97"/>
      <c r="Z437" s="97"/>
      <c r="AA437" s="97"/>
      <c r="AB437" s="97"/>
      <c r="AC437" s="190"/>
    </row>
    <row r="438" spans="1:29" s="50" customFormat="1" ht="9.6" customHeight="1" x14ac:dyDescent="0.25">
      <c r="A438" s="182">
        <v>46</v>
      </c>
      <c r="B438" s="183"/>
      <c r="C438" s="182" t="s">
        <v>197</v>
      </c>
      <c r="D438" s="182" t="s">
        <v>369</v>
      </c>
      <c r="E438" s="63" t="s">
        <v>202</v>
      </c>
      <c r="F438" s="63" t="s">
        <v>359</v>
      </c>
      <c r="G438" s="59">
        <v>1.94</v>
      </c>
      <c r="H438" s="59">
        <v>1.94</v>
      </c>
      <c r="I438" s="59">
        <v>0</v>
      </c>
      <c r="J438" s="63" t="s">
        <v>202</v>
      </c>
      <c r="K438" s="63" t="s">
        <v>359</v>
      </c>
      <c r="L438" s="59">
        <v>1.94</v>
      </c>
      <c r="M438" s="59">
        <v>1.94</v>
      </c>
      <c r="N438" s="59">
        <v>0</v>
      </c>
      <c r="O438" s="186" t="s">
        <v>370</v>
      </c>
      <c r="P438" s="188"/>
      <c r="Q438" s="183" t="s">
        <v>355</v>
      </c>
      <c r="R438" s="183" t="s">
        <v>156</v>
      </c>
      <c r="S438" s="183"/>
      <c r="T438" s="183" t="s">
        <v>371</v>
      </c>
      <c r="U438" s="183" t="s">
        <v>372</v>
      </c>
      <c r="V438" s="183" t="s">
        <v>193</v>
      </c>
      <c r="W438" s="183" t="s">
        <v>290</v>
      </c>
      <c r="X438" s="183" t="s">
        <v>264</v>
      </c>
      <c r="Y438" s="183"/>
      <c r="Z438" s="183"/>
      <c r="AA438" s="71"/>
      <c r="AB438" s="183"/>
      <c r="AC438" s="200" t="s">
        <v>373</v>
      </c>
    </row>
    <row r="439" spans="1:29" s="50" customFormat="1" ht="9.6" customHeight="1" x14ac:dyDescent="0.25">
      <c r="A439" s="182"/>
      <c r="B439" s="184"/>
      <c r="C439" s="182"/>
      <c r="D439" s="182"/>
      <c r="E439" s="63" t="s">
        <v>203</v>
      </c>
      <c r="F439" s="63" t="s">
        <v>374</v>
      </c>
      <c r="G439" s="59">
        <v>0.91</v>
      </c>
      <c r="H439" s="59">
        <v>0.91</v>
      </c>
      <c r="I439" s="59">
        <v>0</v>
      </c>
      <c r="J439" s="63" t="s">
        <v>203</v>
      </c>
      <c r="K439" s="63" t="s">
        <v>374</v>
      </c>
      <c r="L439" s="59">
        <v>0.91</v>
      </c>
      <c r="M439" s="59">
        <v>0.91</v>
      </c>
      <c r="N439" s="59">
        <v>0</v>
      </c>
      <c r="O439" s="202"/>
      <c r="P439" s="203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72"/>
      <c r="AB439" s="184"/>
      <c r="AC439" s="201"/>
    </row>
    <row r="440" spans="1:29" s="50" customFormat="1" ht="9.6" customHeight="1" x14ac:dyDescent="0.25">
      <c r="A440" s="182"/>
      <c r="B440" s="184"/>
      <c r="C440" s="182"/>
      <c r="D440" s="182"/>
      <c r="E440" s="63" t="s">
        <v>203</v>
      </c>
      <c r="F440" s="63" t="s">
        <v>375</v>
      </c>
      <c r="G440" s="59">
        <v>1.82</v>
      </c>
      <c r="H440" s="59">
        <v>1.82</v>
      </c>
      <c r="I440" s="59">
        <v>0</v>
      </c>
      <c r="J440" s="63" t="s">
        <v>203</v>
      </c>
      <c r="K440" s="63" t="s">
        <v>375</v>
      </c>
      <c r="L440" s="59">
        <v>1.82</v>
      </c>
      <c r="M440" s="59">
        <v>1.82</v>
      </c>
      <c r="N440" s="59">
        <v>0</v>
      </c>
      <c r="O440" s="202"/>
      <c r="P440" s="203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72"/>
      <c r="AB440" s="184"/>
      <c r="AC440" s="201"/>
    </row>
    <row r="441" spans="1:29" s="50" customFormat="1" ht="9.6" customHeight="1" x14ac:dyDescent="0.25">
      <c r="A441" s="182"/>
      <c r="B441" s="184"/>
      <c r="C441" s="182"/>
      <c r="D441" s="182"/>
      <c r="E441" s="63"/>
      <c r="F441" s="74" t="s">
        <v>146</v>
      </c>
      <c r="G441" s="75">
        <f>H441+I441</f>
        <v>4.67</v>
      </c>
      <c r="H441" s="75">
        <f>SUM(H438:H440)</f>
        <v>4.67</v>
      </c>
      <c r="I441" s="75">
        <f>SUM(I438:I440)</f>
        <v>0</v>
      </c>
      <c r="J441" s="63"/>
      <c r="K441" s="74" t="s">
        <v>146</v>
      </c>
      <c r="L441" s="75">
        <f>M441+N441</f>
        <v>4.67</v>
      </c>
      <c r="M441" s="75">
        <f>SUM(M438:M440)</f>
        <v>4.67</v>
      </c>
      <c r="N441" s="75">
        <f>SUM(N438:N440)</f>
        <v>0</v>
      </c>
      <c r="O441" s="202"/>
      <c r="P441" s="203"/>
      <c r="Q441" s="184"/>
      <c r="R441" s="184"/>
      <c r="S441" s="184"/>
      <c r="T441" s="184"/>
      <c r="U441" s="184"/>
      <c r="V441" s="184"/>
      <c r="W441" s="72"/>
      <c r="X441" s="72"/>
      <c r="Y441" s="72"/>
      <c r="Z441" s="72"/>
      <c r="AA441" s="72"/>
      <c r="AB441" s="72"/>
      <c r="AC441" s="201"/>
    </row>
    <row r="442" spans="1:29" s="50" customFormat="1" ht="9.6" customHeight="1" x14ac:dyDescent="0.25">
      <c r="A442" s="182"/>
      <c r="B442" s="185"/>
      <c r="C442" s="182"/>
      <c r="D442" s="182"/>
      <c r="E442" s="63"/>
      <c r="F442" s="83" t="s">
        <v>205</v>
      </c>
      <c r="G442" s="59">
        <f>H442+I442</f>
        <v>18</v>
      </c>
      <c r="H442" s="84">
        <v>18</v>
      </c>
      <c r="I442" s="59"/>
      <c r="J442" s="85"/>
      <c r="K442" s="85"/>
      <c r="L442" s="86"/>
      <c r="M442" s="86"/>
      <c r="N442" s="86"/>
      <c r="O442" s="187"/>
      <c r="P442" s="189"/>
      <c r="Q442" s="185"/>
      <c r="R442" s="185"/>
      <c r="S442" s="185"/>
      <c r="T442" s="185"/>
      <c r="U442" s="185"/>
      <c r="V442" s="185"/>
      <c r="W442" s="97"/>
      <c r="X442" s="97"/>
      <c r="Y442" s="97"/>
      <c r="Z442" s="97"/>
      <c r="AA442" s="97"/>
      <c r="AB442" s="97"/>
      <c r="AC442" s="207"/>
    </row>
    <row r="443" spans="1:29" s="50" customFormat="1" ht="9.6" customHeight="1" x14ac:dyDescent="0.25">
      <c r="A443" s="182">
        <v>47</v>
      </c>
      <c r="B443" s="183"/>
      <c r="C443" s="182" t="s">
        <v>197</v>
      </c>
      <c r="D443" s="182" t="s">
        <v>369</v>
      </c>
      <c r="E443" s="63" t="s">
        <v>208</v>
      </c>
      <c r="F443" s="63" t="s">
        <v>361</v>
      </c>
      <c r="G443" s="59">
        <v>2.12</v>
      </c>
      <c r="H443" s="59">
        <v>2.12</v>
      </c>
      <c r="I443" s="59">
        <v>0</v>
      </c>
      <c r="J443" s="63" t="s">
        <v>208</v>
      </c>
      <c r="K443" s="63" t="s">
        <v>361</v>
      </c>
      <c r="L443" s="59">
        <v>2.12</v>
      </c>
      <c r="M443" s="59">
        <v>2.12</v>
      </c>
      <c r="N443" s="59">
        <v>0</v>
      </c>
      <c r="O443" s="198" t="s">
        <v>190</v>
      </c>
      <c r="P443" s="188">
        <v>12.42</v>
      </c>
      <c r="Q443" s="215" t="s">
        <v>376</v>
      </c>
      <c r="R443" s="183"/>
      <c r="S443" s="183"/>
      <c r="T443" s="81"/>
      <c r="U443" s="91"/>
      <c r="V443" s="183" t="s">
        <v>193</v>
      </c>
      <c r="W443" s="183"/>
      <c r="X443" s="183" t="s">
        <v>264</v>
      </c>
      <c r="Y443" s="183"/>
      <c r="Z443" s="183"/>
      <c r="AA443" s="71"/>
      <c r="AB443" s="183"/>
      <c r="AC443" s="190"/>
    </row>
    <row r="444" spans="1:29" s="50" customFormat="1" ht="9.6" customHeight="1" x14ac:dyDescent="0.25">
      <c r="A444" s="182"/>
      <c r="B444" s="184"/>
      <c r="C444" s="182"/>
      <c r="D444" s="182"/>
      <c r="E444" s="63" t="s">
        <v>208</v>
      </c>
      <c r="F444" s="63" t="s">
        <v>358</v>
      </c>
      <c r="G444" s="59">
        <v>1.06</v>
      </c>
      <c r="H444" s="59">
        <v>1.06</v>
      </c>
      <c r="I444" s="59">
        <v>0</v>
      </c>
      <c r="J444" s="63" t="s">
        <v>208</v>
      </c>
      <c r="K444" s="63" t="s">
        <v>358</v>
      </c>
      <c r="L444" s="59">
        <v>1.06</v>
      </c>
      <c r="M444" s="59">
        <v>1.06</v>
      </c>
      <c r="N444" s="59">
        <v>0</v>
      </c>
      <c r="O444" s="198"/>
      <c r="P444" s="203"/>
      <c r="Q444" s="216"/>
      <c r="R444" s="184"/>
      <c r="S444" s="184"/>
      <c r="T444" s="82"/>
      <c r="U444" s="92"/>
      <c r="V444" s="184"/>
      <c r="W444" s="184"/>
      <c r="X444" s="184"/>
      <c r="Y444" s="184"/>
      <c r="Z444" s="184"/>
      <c r="AA444" s="72"/>
      <c r="AB444" s="184"/>
      <c r="AC444" s="190"/>
    </row>
    <row r="445" spans="1:29" s="50" customFormat="1" ht="9.6" customHeight="1" x14ac:dyDescent="0.25">
      <c r="A445" s="182"/>
      <c r="B445" s="184"/>
      <c r="C445" s="182"/>
      <c r="D445" s="182"/>
      <c r="E445" s="63" t="s">
        <v>230</v>
      </c>
      <c r="F445" s="63" t="s">
        <v>361</v>
      </c>
      <c r="G445" s="59">
        <v>3.09</v>
      </c>
      <c r="H445" s="59">
        <v>3.09</v>
      </c>
      <c r="I445" s="59">
        <v>0</v>
      </c>
      <c r="J445" s="63" t="s">
        <v>230</v>
      </c>
      <c r="K445" s="63" t="s">
        <v>361</v>
      </c>
      <c r="L445" s="59">
        <v>3.09</v>
      </c>
      <c r="M445" s="59">
        <v>3.09</v>
      </c>
      <c r="N445" s="59">
        <v>0</v>
      </c>
      <c r="O445" s="198"/>
      <c r="P445" s="203"/>
      <c r="Q445" s="216"/>
      <c r="R445" s="184"/>
      <c r="S445" s="184"/>
      <c r="T445" s="82"/>
      <c r="U445" s="92"/>
      <c r="V445" s="184"/>
      <c r="W445" s="184"/>
      <c r="X445" s="184"/>
      <c r="Y445" s="184"/>
      <c r="Z445" s="184"/>
      <c r="AA445" s="72"/>
      <c r="AB445" s="184"/>
      <c r="AC445" s="190"/>
    </row>
    <row r="446" spans="1:29" s="50" customFormat="1" ht="9.6" customHeight="1" x14ac:dyDescent="0.25">
      <c r="A446" s="182"/>
      <c r="B446" s="184"/>
      <c r="C446" s="182"/>
      <c r="D446" s="182"/>
      <c r="E446" s="63" t="s">
        <v>222</v>
      </c>
      <c r="F446" s="63" t="s">
        <v>361</v>
      </c>
      <c r="G446" s="59">
        <v>1.94</v>
      </c>
      <c r="H446" s="59">
        <v>1.94</v>
      </c>
      <c r="I446" s="59">
        <v>0</v>
      </c>
      <c r="J446" s="63" t="s">
        <v>222</v>
      </c>
      <c r="K446" s="63" t="s">
        <v>361</v>
      </c>
      <c r="L446" s="59">
        <v>1.94</v>
      </c>
      <c r="M446" s="59">
        <v>1.94</v>
      </c>
      <c r="N446" s="59">
        <v>0</v>
      </c>
      <c r="O446" s="198"/>
      <c r="P446" s="203"/>
      <c r="Q446" s="216"/>
      <c r="R446" s="184"/>
      <c r="S446" s="184"/>
      <c r="T446" s="82"/>
      <c r="U446" s="92"/>
      <c r="V446" s="184"/>
      <c r="W446" s="184"/>
      <c r="X446" s="184"/>
      <c r="Y446" s="184"/>
      <c r="Z446" s="184"/>
      <c r="AA446" s="72"/>
      <c r="AB446" s="184"/>
      <c r="AC446" s="190"/>
    </row>
    <row r="447" spans="1:29" s="50" customFormat="1" ht="9.6" customHeight="1" x14ac:dyDescent="0.25">
      <c r="A447" s="182"/>
      <c r="B447" s="184"/>
      <c r="C447" s="182"/>
      <c r="D447" s="182"/>
      <c r="E447" s="63" t="s">
        <v>233</v>
      </c>
      <c r="F447" s="63" t="s">
        <v>361</v>
      </c>
      <c r="G447" s="59">
        <v>0.91</v>
      </c>
      <c r="H447" s="59">
        <v>0.91</v>
      </c>
      <c r="I447" s="59">
        <v>0</v>
      </c>
      <c r="J447" s="63" t="s">
        <v>233</v>
      </c>
      <c r="K447" s="63" t="s">
        <v>361</v>
      </c>
      <c r="L447" s="59">
        <v>0.91</v>
      </c>
      <c r="M447" s="59">
        <v>0.91</v>
      </c>
      <c r="N447" s="59">
        <v>0</v>
      </c>
      <c r="O447" s="198"/>
      <c r="P447" s="203"/>
      <c r="Q447" s="216"/>
      <c r="R447" s="184"/>
      <c r="S447" s="184"/>
      <c r="T447" s="82"/>
      <c r="U447" s="92"/>
      <c r="V447" s="184"/>
      <c r="W447" s="184"/>
      <c r="X447" s="184"/>
      <c r="Y447" s="184"/>
      <c r="Z447" s="184"/>
      <c r="AA447" s="72"/>
      <c r="AB447" s="184"/>
      <c r="AC447" s="190"/>
    </row>
    <row r="448" spans="1:29" s="50" customFormat="1" ht="9.6" customHeight="1" x14ac:dyDescent="0.25">
      <c r="A448" s="182"/>
      <c r="B448" s="184"/>
      <c r="C448" s="182"/>
      <c r="D448" s="182"/>
      <c r="E448" s="63" t="s">
        <v>233</v>
      </c>
      <c r="F448" s="63" t="s">
        <v>358</v>
      </c>
      <c r="G448" s="59">
        <v>0.91</v>
      </c>
      <c r="H448" s="59">
        <v>0.91</v>
      </c>
      <c r="I448" s="59">
        <v>0</v>
      </c>
      <c r="J448" s="63" t="s">
        <v>233</v>
      </c>
      <c r="K448" s="63" t="s">
        <v>358</v>
      </c>
      <c r="L448" s="59">
        <v>0.91</v>
      </c>
      <c r="M448" s="59">
        <v>0.91</v>
      </c>
      <c r="N448" s="59">
        <v>0</v>
      </c>
      <c r="O448" s="62" t="s">
        <v>199</v>
      </c>
      <c r="P448" s="65">
        <v>6</v>
      </c>
      <c r="Q448" s="216"/>
      <c r="R448" s="184"/>
      <c r="S448" s="184"/>
      <c r="T448" s="82"/>
      <c r="U448" s="92"/>
      <c r="V448" s="184"/>
      <c r="W448" s="184"/>
      <c r="X448" s="184"/>
      <c r="Y448" s="184"/>
      <c r="Z448" s="184"/>
      <c r="AA448" s="72"/>
      <c r="AB448" s="184"/>
      <c r="AC448" s="190"/>
    </row>
    <row r="449" spans="1:29" s="50" customFormat="1" ht="9.6" customHeight="1" x14ac:dyDescent="0.25">
      <c r="A449" s="182"/>
      <c r="B449" s="184"/>
      <c r="C449" s="182"/>
      <c r="D449" s="182"/>
      <c r="E449" s="63" t="s">
        <v>233</v>
      </c>
      <c r="F449" s="63" t="s">
        <v>377</v>
      </c>
      <c r="G449" s="59">
        <v>0.88</v>
      </c>
      <c r="H449" s="59">
        <v>0.88</v>
      </c>
      <c r="I449" s="59">
        <v>0</v>
      </c>
      <c r="J449" s="63" t="s">
        <v>233</v>
      </c>
      <c r="K449" s="63" t="s">
        <v>377</v>
      </c>
      <c r="L449" s="59">
        <v>0.88</v>
      </c>
      <c r="M449" s="59">
        <v>0.88</v>
      </c>
      <c r="N449" s="59">
        <v>0</v>
      </c>
      <c r="O449" s="183" t="s">
        <v>201</v>
      </c>
      <c r="P449" s="188">
        <v>3</v>
      </c>
      <c r="Q449" s="216"/>
      <c r="R449" s="184"/>
      <c r="S449" s="184"/>
      <c r="T449" s="82"/>
      <c r="U449" s="92"/>
      <c r="V449" s="184"/>
      <c r="W449" s="184"/>
      <c r="X449" s="184"/>
      <c r="Y449" s="184"/>
      <c r="Z449" s="184"/>
      <c r="AA449" s="72"/>
      <c r="AB449" s="184"/>
      <c r="AC449" s="190"/>
    </row>
    <row r="450" spans="1:29" s="50" customFormat="1" ht="9.6" customHeight="1" x14ac:dyDescent="0.25">
      <c r="A450" s="182"/>
      <c r="B450" s="184"/>
      <c r="C450" s="182"/>
      <c r="D450" s="182"/>
      <c r="E450" s="63" t="s">
        <v>233</v>
      </c>
      <c r="F450" s="63" t="s">
        <v>378</v>
      </c>
      <c r="G450" s="59">
        <v>0.88</v>
      </c>
      <c r="H450" s="59">
        <v>0.88</v>
      </c>
      <c r="I450" s="59">
        <v>0</v>
      </c>
      <c r="J450" s="63" t="s">
        <v>233</v>
      </c>
      <c r="K450" s="63" t="s">
        <v>378</v>
      </c>
      <c r="L450" s="59">
        <v>0.88</v>
      </c>
      <c r="M450" s="59">
        <v>0.88</v>
      </c>
      <c r="N450" s="59">
        <v>0</v>
      </c>
      <c r="O450" s="184"/>
      <c r="P450" s="203"/>
      <c r="Q450" s="216"/>
      <c r="R450" s="184"/>
      <c r="S450" s="184"/>
      <c r="T450" s="82"/>
      <c r="U450" s="92"/>
      <c r="V450" s="184"/>
      <c r="W450" s="184"/>
      <c r="X450" s="184"/>
      <c r="Y450" s="184"/>
      <c r="Z450" s="184"/>
      <c r="AA450" s="72"/>
      <c r="AB450" s="184"/>
      <c r="AC450" s="190"/>
    </row>
    <row r="451" spans="1:29" s="50" customFormat="1" ht="9.6" customHeight="1" x14ac:dyDescent="0.25">
      <c r="A451" s="182"/>
      <c r="B451" s="184"/>
      <c r="C451" s="182"/>
      <c r="D451" s="182"/>
      <c r="E451" s="63" t="s">
        <v>202</v>
      </c>
      <c r="F451" s="63" t="s">
        <v>354</v>
      </c>
      <c r="G451" s="59">
        <v>0.97</v>
      </c>
      <c r="H451" s="59">
        <v>0.97</v>
      </c>
      <c r="I451" s="59">
        <v>0</v>
      </c>
      <c r="J451" s="63" t="s">
        <v>202</v>
      </c>
      <c r="K451" s="63" t="s">
        <v>354</v>
      </c>
      <c r="L451" s="59">
        <v>0.97</v>
      </c>
      <c r="M451" s="59">
        <v>0.97</v>
      </c>
      <c r="N451" s="59">
        <v>0</v>
      </c>
      <c r="O451" s="185"/>
      <c r="P451" s="189"/>
      <c r="Q451" s="216"/>
      <c r="R451" s="184"/>
      <c r="S451" s="184"/>
      <c r="T451" s="82"/>
      <c r="U451" s="92"/>
      <c r="V451" s="184"/>
      <c r="W451" s="184"/>
      <c r="X451" s="184"/>
      <c r="Y451" s="184"/>
      <c r="Z451" s="184"/>
      <c r="AA451" s="72"/>
      <c r="AB451" s="184"/>
      <c r="AC451" s="190"/>
    </row>
    <row r="452" spans="1:29" s="50" customFormat="1" ht="9.6" customHeight="1" x14ac:dyDescent="0.25">
      <c r="A452" s="182"/>
      <c r="B452" s="184"/>
      <c r="C452" s="182"/>
      <c r="D452" s="182"/>
      <c r="E452" s="63" t="s">
        <v>202</v>
      </c>
      <c r="F452" s="63" t="s">
        <v>358</v>
      </c>
      <c r="G452" s="59">
        <v>0.97</v>
      </c>
      <c r="H452" s="59">
        <v>0.97</v>
      </c>
      <c r="I452" s="59">
        <v>0</v>
      </c>
      <c r="J452" s="63" t="s">
        <v>202</v>
      </c>
      <c r="K452" s="63" t="s">
        <v>358</v>
      </c>
      <c r="L452" s="59">
        <v>0.97</v>
      </c>
      <c r="M452" s="59">
        <v>0.97</v>
      </c>
      <c r="N452" s="59">
        <v>0</v>
      </c>
      <c r="O452" s="82"/>
      <c r="P452" s="89"/>
      <c r="Q452" s="216"/>
      <c r="R452" s="184"/>
      <c r="S452" s="184"/>
      <c r="T452" s="82"/>
      <c r="U452" s="92"/>
      <c r="V452" s="184"/>
      <c r="W452" s="184"/>
      <c r="X452" s="184"/>
      <c r="Y452" s="184"/>
      <c r="Z452" s="184"/>
      <c r="AA452" s="72"/>
      <c r="AB452" s="184"/>
      <c r="AC452" s="190"/>
    </row>
    <row r="453" spans="1:29" s="50" customFormat="1" ht="9.6" customHeight="1" x14ac:dyDescent="0.25">
      <c r="A453" s="182"/>
      <c r="B453" s="184"/>
      <c r="C453" s="182"/>
      <c r="D453" s="182"/>
      <c r="E453" s="63" t="s">
        <v>202</v>
      </c>
      <c r="F453" s="63" t="s">
        <v>379</v>
      </c>
      <c r="G453" s="59">
        <v>0.97</v>
      </c>
      <c r="H453" s="59">
        <v>0.97</v>
      </c>
      <c r="I453" s="59">
        <v>0</v>
      </c>
      <c r="J453" s="63" t="s">
        <v>202</v>
      </c>
      <c r="K453" s="63" t="s">
        <v>379</v>
      </c>
      <c r="L453" s="59">
        <v>0.97</v>
      </c>
      <c r="M453" s="59">
        <v>0.97</v>
      </c>
      <c r="N453" s="59">
        <v>0</v>
      </c>
      <c r="O453" s="82"/>
      <c r="P453" s="89"/>
      <c r="Q453" s="216"/>
      <c r="R453" s="184"/>
      <c r="S453" s="184"/>
      <c r="T453" s="82"/>
      <c r="U453" s="92"/>
      <c r="V453" s="184"/>
      <c r="W453" s="184"/>
      <c r="X453" s="184"/>
      <c r="Y453" s="184"/>
      <c r="Z453" s="184"/>
      <c r="AA453" s="72"/>
      <c r="AB453" s="184"/>
      <c r="AC453" s="190"/>
    </row>
    <row r="454" spans="1:29" s="50" customFormat="1" ht="9.6" customHeight="1" x14ac:dyDescent="0.25">
      <c r="A454" s="182"/>
      <c r="B454" s="184"/>
      <c r="C454" s="182"/>
      <c r="D454" s="182"/>
      <c r="E454" s="63" t="s">
        <v>202</v>
      </c>
      <c r="F454" s="63" t="s">
        <v>380</v>
      </c>
      <c r="G454" s="59">
        <v>3.88</v>
      </c>
      <c r="H454" s="59">
        <v>3.88</v>
      </c>
      <c r="I454" s="59">
        <v>0</v>
      </c>
      <c r="J454" s="63" t="s">
        <v>202</v>
      </c>
      <c r="K454" s="63" t="s">
        <v>380</v>
      </c>
      <c r="L454" s="59">
        <v>3.88</v>
      </c>
      <c r="M454" s="59">
        <v>3.88</v>
      </c>
      <c r="N454" s="59">
        <v>0</v>
      </c>
      <c r="O454" s="82"/>
      <c r="P454" s="89"/>
      <c r="Q454" s="216"/>
      <c r="R454" s="184"/>
      <c r="S454" s="184"/>
      <c r="T454" s="82"/>
      <c r="U454" s="92"/>
      <c r="V454" s="184"/>
      <c r="W454" s="184"/>
      <c r="X454" s="184"/>
      <c r="Y454" s="184"/>
      <c r="Z454" s="184"/>
      <c r="AA454" s="72"/>
      <c r="AB454" s="184"/>
      <c r="AC454" s="190"/>
    </row>
    <row r="455" spans="1:29" s="50" customFormat="1" ht="9.6" customHeight="1" x14ac:dyDescent="0.25">
      <c r="A455" s="182"/>
      <c r="B455" s="184"/>
      <c r="C455" s="182"/>
      <c r="D455" s="182"/>
      <c r="E455" s="63"/>
      <c r="F455" s="74" t="s">
        <v>146</v>
      </c>
      <c r="G455" s="75">
        <f>H455+I455</f>
        <v>18.580000000000002</v>
      </c>
      <c r="H455" s="75">
        <f>SUM(H443:H454)</f>
        <v>18.580000000000002</v>
      </c>
      <c r="I455" s="75">
        <f>SUM(I443:I454)</f>
        <v>0</v>
      </c>
      <c r="J455" s="63"/>
      <c r="K455" s="74" t="s">
        <v>146</v>
      </c>
      <c r="L455" s="75">
        <f>M455+N455</f>
        <v>18.580000000000002</v>
      </c>
      <c r="M455" s="75">
        <f>SUM(M443:M454)</f>
        <v>18.580000000000002</v>
      </c>
      <c r="N455" s="75">
        <f>SUM(N443:N454)</f>
        <v>0</v>
      </c>
      <c r="O455" s="82"/>
      <c r="P455" s="203"/>
      <c r="Q455" s="216"/>
      <c r="R455" s="184"/>
      <c r="S455" s="184"/>
      <c r="T455" s="82"/>
      <c r="U455" s="92"/>
      <c r="V455" s="184"/>
      <c r="W455" s="72"/>
      <c r="X455" s="72"/>
      <c r="Y455" s="72"/>
      <c r="Z455" s="72"/>
      <c r="AA455" s="72"/>
      <c r="AB455" s="72"/>
      <c r="AC455" s="190"/>
    </row>
    <row r="456" spans="1:29" s="50" customFormat="1" ht="9.6" customHeight="1" x14ac:dyDescent="0.25">
      <c r="A456" s="182"/>
      <c r="B456" s="185"/>
      <c r="C456" s="182"/>
      <c r="D456" s="182"/>
      <c r="E456" s="63"/>
      <c r="F456" s="83" t="s">
        <v>205</v>
      </c>
      <c r="G456" s="84">
        <f>H456+I456</f>
        <v>18</v>
      </c>
      <c r="H456" s="84">
        <v>18</v>
      </c>
      <c r="I456" s="59"/>
      <c r="J456" s="85"/>
      <c r="K456" s="85"/>
      <c r="L456" s="86"/>
      <c r="M456" s="86"/>
      <c r="N456" s="86"/>
      <c r="O456" s="87"/>
      <c r="P456" s="189"/>
      <c r="Q456" s="224"/>
      <c r="R456" s="185"/>
      <c r="S456" s="185"/>
      <c r="T456" s="87"/>
      <c r="U456" s="109"/>
      <c r="V456" s="185"/>
      <c r="W456" s="97"/>
      <c r="X456" s="97"/>
      <c r="Y456" s="97"/>
      <c r="Z456" s="97"/>
      <c r="AA456" s="97"/>
      <c r="AB456" s="97"/>
      <c r="AC456" s="190"/>
    </row>
    <row r="457" spans="1:29" s="50" customFormat="1" ht="9.6" customHeight="1" x14ac:dyDescent="0.25">
      <c r="A457" s="182">
        <v>48</v>
      </c>
      <c r="B457" s="183"/>
      <c r="C457" s="182" t="s">
        <v>197</v>
      </c>
      <c r="D457" s="182" t="s">
        <v>369</v>
      </c>
      <c r="E457" s="63" t="s">
        <v>208</v>
      </c>
      <c r="F457" s="63" t="s">
        <v>359</v>
      </c>
      <c r="G457" s="59">
        <v>4.24</v>
      </c>
      <c r="H457" s="59">
        <v>4.24</v>
      </c>
      <c r="I457" s="59">
        <v>0</v>
      </c>
      <c r="J457" s="63" t="s">
        <v>208</v>
      </c>
      <c r="K457" s="63" t="s">
        <v>359</v>
      </c>
      <c r="L457" s="59">
        <v>4.24</v>
      </c>
      <c r="M457" s="59">
        <v>4.24</v>
      </c>
      <c r="N457" s="59">
        <v>0</v>
      </c>
      <c r="O457" s="198" t="s">
        <v>190</v>
      </c>
      <c r="P457" s="188">
        <v>17.66</v>
      </c>
      <c r="Q457" s="215" t="s">
        <v>381</v>
      </c>
      <c r="R457" s="183"/>
      <c r="S457" s="183"/>
      <c r="T457" s="81"/>
      <c r="U457" s="91"/>
      <c r="V457" s="183" t="s">
        <v>193</v>
      </c>
      <c r="W457" s="183"/>
      <c r="X457" s="183" t="s">
        <v>264</v>
      </c>
      <c r="Y457" s="183"/>
      <c r="Z457" s="183"/>
      <c r="AA457" s="71"/>
      <c r="AB457" s="183"/>
      <c r="AC457" s="190"/>
    </row>
    <row r="458" spans="1:29" s="50" customFormat="1" ht="9.6" customHeight="1" x14ac:dyDescent="0.25">
      <c r="A458" s="182"/>
      <c r="B458" s="184"/>
      <c r="C458" s="182"/>
      <c r="D458" s="182"/>
      <c r="E458" s="63" t="s">
        <v>233</v>
      </c>
      <c r="F458" s="63" t="s">
        <v>361</v>
      </c>
      <c r="G458" s="59">
        <v>1.82</v>
      </c>
      <c r="H458" s="59">
        <v>1.82</v>
      </c>
      <c r="I458" s="59">
        <v>0</v>
      </c>
      <c r="J458" s="63" t="s">
        <v>233</v>
      </c>
      <c r="K458" s="63" t="s">
        <v>361</v>
      </c>
      <c r="L458" s="59">
        <v>1.82</v>
      </c>
      <c r="M458" s="59">
        <v>1.82</v>
      </c>
      <c r="N458" s="59">
        <v>0</v>
      </c>
      <c r="O458" s="198"/>
      <c r="P458" s="203"/>
      <c r="Q458" s="216"/>
      <c r="R458" s="184"/>
      <c r="S458" s="184"/>
      <c r="T458" s="82"/>
      <c r="U458" s="92"/>
      <c r="V458" s="184"/>
      <c r="W458" s="184"/>
      <c r="X458" s="184"/>
      <c r="Y458" s="184"/>
      <c r="Z458" s="184"/>
      <c r="AA458" s="72"/>
      <c r="AB458" s="184"/>
      <c r="AC458" s="190"/>
    </row>
    <row r="459" spans="1:29" s="50" customFormat="1" ht="9.6" customHeight="1" x14ac:dyDescent="0.25">
      <c r="A459" s="182"/>
      <c r="B459" s="184"/>
      <c r="C459" s="182"/>
      <c r="D459" s="182"/>
      <c r="E459" s="63" t="s">
        <v>233</v>
      </c>
      <c r="F459" s="63" t="s">
        <v>359</v>
      </c>
      <c r="G459" s="59">
        <v>1.82</v>
      </c>
      <c r="H459" s="59">
        <v>1.82</v>
      </c>
      <c r="I459" s="59">
        <v>0</v>
      </c>
      <c r="J459" s="63" t="s">
        <v>233</v>
      </c>
      <c r="K459" s="63" t="s">
        <v>359</v>
      </c>
      <c r="L459" s="59">
        <v>1.82</v>
      </c>
      <c r="M459" s="59">
        <v>1.82</v>
      </c>
      <c r="N459" s="59">
        <v>0</v>
      </c>
      <c r="O459" s="198"/>
      <c r="P459" s="203"/>
      <c r="Q459" s="216"/>
      <c r="R459" s="184"/>
      <c r="S459" s="184"/>
      <c r="T459" s="82"/>
      <c r="U459" s="92"/>
      <c r="V459" s="184"/>
      <c r="W459" s="184"/>
      <c r="X459" s="184"/>
      <c r="Y459" s="184"/>
      <c r="Z459" s="184"/>
      <c r="AA459" s="72"/>
      <c r="AB459" s="184"/>
      <c r="AC459" s="190"/>
    </row>
    <row r="460" spans="1:29" s="50" customFormat="1" ht="9.6" customHeight="1" x14ac:dyDescent="0.25">
      <c r="A460" s="182"/>
      <c r="B460" s="184"/>
      <c r="C460" s="182"/>
      <c r="D460" s="182"/>
      <c r="E460" s="63" t="s">
        <v>233</v>
      </c>
      <c r="F460" s="63" t="s">
        <v>363</v>
      </c>
      <c r="G460" s="59">
        <v>1.82</v>
      </c>
      <c r="H460" s="59">
        <v>1.82</v>
      </c>
      <c r="I460" s="59">
        <v>0</v>
      </c>
      <c r="J460" s="63" t="s">
        <v>233</v>
      </c>
      <c r="K460" s="63" t="s">
        <v>363</v>
      </c>
      <c r="L460" s="59">
        <v>1.82</v>
      </c>
      <c r="M460" s="59">
        <v>1.82</v>
      </c>
      <c r="N460" s="59">
        <v>0</v>
      </c>
      <c r="O460" s="198"/>
      <c r="P460" s="203"/>
      <c r="Q460" s="216"/>
      <c r="R460" s="184"/>
      <c r="S460" s="184"/>
      <c r="T460" s="82"/>
      <c r="U460" s="92"/>
      <c r="V460" s="184"/>
      <c r="W460" s="184"/>
      <c r="X460" s="184"/>
      <c r="Y460" s="184"/>
      <c r="Z460" s="184"/>
      <c r="AA460" s="72"/>
      <c r="AB460" s="184"/>
      <c r="AC460" s="190"/>
    </row>
    <row r="461" spans="1:29" s="50" customFormat="1" ht="9.6" customHeight="1" x14ac:dyDescent="0.25">
      <c r="A461" s="182"/>
      <c r="B461" s="184"/>
      <c r="C461" s="182"/>
      <c r="D461" s="182"/>
      <c r="E461" s="63" t="s">
        <v>203</v>
      </c>
      <c r="F461" s="63" t="s">
        <v>382</v>
      </c>
      <c r="G461" s="59">
        <v>1.82</v>
      </c>
      <c r="H461" s="59">
        <v>1.82</v>
      </c>
      <c r="I461" s="59">
        <v>0</v>
      </c>
      <c r="J461" s="63" t="s">
        <v>203</v>
      </c>
      <c r="K461" s="63" t="s">
        <v>382</v>
      </c>
      <c r="L461" s="59">
        <v>1.82</v>
      </c>
      <c r="M461" s="59">
        <v>1.82</v>
      </c>
      <c r="N461" s="59">
        <v>0</v>
      </c>
      <c r="O461" s="198"/>
      <c r="P461" s="203"/>
      <c r="Q461" s="216"/>
      <c r="R461" s="184"/>
      <c r="S461" s="184"/>
      <c r="T461" s="82"/>
      <c r="U461" s="92"/>
      <c r="V461" s="184"/>
      <c r="W461" s="184"/>
      <c r="X461" s="184"/>
      <c r="Y461" s="184"/>
      <c r="Z461" s="184"/>
      <c r="AA461" s="72"/>
      <c r="AB461" s="184"/>
      <c r="AC461" s="190"/>
    </row>
    <row r="462" spans="1:29" s="50" customFormat="1" ht="9.6" customHeight="1" x14ac:dyDescent="0.25">
      <c r="A462" s="182"/>
      <c r="B462" s="184"/>
      <c r="C462" s="182"/>
      <c r="D462" s="182"/>
      <c r="E462" s="63" t="s">
        <v>203</v>
      </c>
      <c r="F462" s="63" t="s">
        <v>383</v>
      </c>
      <c r="G462" s="59">
        <v>1.82</v>
      </c>
      <c r="H462" s="59">
        <v>1.82</v>
      </c>
      <c r="I462" s="59">
        <v>0</v>
      </c>
      <c r="J462" s="63" t="s">
        <v>203</v>
      </c>
      <c r="K462" s="63" t="s">
        <v>383</v>
      </c>
      <c r="L462" s="59">
        <v>1.82</v>
      </c>
      <c r="M462" s="59">
        <v>1.82</v>
      </c>
      <c r="N462" s="59">
        <v>0</v>
      </c>
      <c r="O462" s="62" t="s">
        <v>199</v>
      </c>
      <c r="P462" s="65">
        <v>6</v>
      </c>
      <c r="Q462" s="216"/>
      <c r="R462" s="184"/>
      <c r="S462" s="184"/>
      <c r="T462" s="82"/>
      <c r="U462" s="92"/>
      <c r="V462" s="184"/>
      <c r="W462" s="184"/>
      <c r="X462" s="184"/>
      <c r="Y462" s="184"/>
      <c r="Z462" s="184"/>
      <c r="AA462" s="72"/>
      <c r="AB462" s="184"/>
      <c r="AC462" s="190"/>
    </row>
    <row r="463" spans="1:29" s="50" customFormat="1" ht="15" customHeight="1" x14ac:dyDescent="0.25">
      <c r="A463" s="182"/>
      <c r="B463" s="184"/>
      <c r="C463" s="182"/>
      <c r="D463" s="182"/>
      <c r="E463" s="63"/>
      <c r="F463" s="74" t="s">
        <v>146</v>
      </c>
      <c r="G463" s="75">
        <f>H463+I463</f>
        <v>13.340000000000002</v>
      </c>
      <c r="H463" s="75">
        <f>SUM(H457:H462)</f>
        <v>13.340000000000002</v>
      </c>
      <c r="I463" s="75">
        <f>SUM(I457:I462)</f>
        <v>0</v>
      </c>
      <c r="J463" s="63"/>
      <c r="K463" s="74" t="s">
        <v>146</v>
      </c>
      <c r="L463" s="75">
        <f>M463+N463</f>
        <v>13.340000000000002</v>
      </c>
      <c r="M463" s="75">
        <f>SUM(M457:M462)</f>
        <v>13.340000000000002</v>
      </c>
      <c r="N463" s="75">
        <f>SUM(N457:N462)</f>
        <v>0</v>
      </c>
      <c r="O463" s="183" t="s">
        <v>201</v>
      </c>
      <c r="P463" s="203">
        <v>3</v>
      </c>
      <c r="Q463" s="216"/>
      <c r="R463" s="184"/>
      <c r="S463" s="184"/>
      <c r="T463" s="82"/>
      <c r="U463" s="92"/>
      <c r="V463" s="184"/>
      <c r="W463" s="72"/>
      <c r="X463" s="72"/>
      <c r="Y463" s="72"/>
      <c r="Z463" s="72"/>
      <c r="AA463" s="72"/>
      <c r="AB463" s="72"/>
      <c r="AC463" s="190"/>
    </row>
    <row r="464" spans="1:29" s="50" customFormat="1" ht="9.6" customHeight="1" x14ac:dyDescent="0.25">
      <c r="A464" s="182"/>
      <c r="B464" s="185"/>
      <c r="C464" s="182"/>
      <c r="D464" s="182"/>
      <c r="E464" s="63"/>
      <c r="F464" s="83" t="s">
        <v>205</v>
      </c>
      <c r="G464" s="84">
        <f>H464+I464</f>
        <v>18</v>
      </c>
      <c r="H464" s="84">
        <v>18</v>
      </c>
      <c r="I464" s="59"/>
      <c r="J464" s="85"/>
      <c r="K464" s="85"/>
      <c r="L464" s="86"/>
      <c r="M464" s="86"/>
      <c r="N464" s="86"/>
      <c r="O464" s="185"/>
      <c r="P464" s="189"/>
      <c r="Q464" s="224"/>
      <c r="R464" s="185"/>
      <c r="S464" s="185"/>
      <c r="T464" s="87"/>
      <c r="U464" s="109"/>
      <c r="V464" s="185"/>
      <c r="W464" s="97"/>
      <c r="X464" s="97"/>
      <c r="Y464" s="97"/>
      <c r="Z464" s="97"/>
      <c r="AA464" s="97"/>
      <c r="AB464" s="97"/>
      <c r="AC464" s="190"/>
    </row>
    <row r="465" spans="1:29" s="50" customFormat="1" ht="9.6" customHeight="1" x14ac:dyDescent="0.25">
      <c r="A465" s="182">
        <v>49</v>
      </c>
      <c r="B465" s="183"/>
      <c r="C465" s="183" t="s">
        <v>197</v>
      </c>
      <c r="D465" s="182" t="s">
        <v>369</v>
      </c>
      <c r="E465" s="63" t="s">
        <v>230</v>
      </c>
      <c r="F465" s="63" t="s">
        <v>384</v>
      </c>
      <c r="G465" s="59">
        <v>1.03</v>
      </c>
      <c r="H465" s="59">
        <v>1.03</v>
      </c>
      <c r="I465" s="59">
        <v>0</v>
      </c>
      <c r="J465" s="63" t="s">
        <v>230</v>
      </c>
      <c r="K465" s="63" t="s">
        <v>384</v>
      </c>
      <c r="L465" s="59">
        <v>1.03</v>
      </c>
      <c r="M465" s="59">
        <v>1.03</v>
      </c>
      <c r="N465" s="59">
        <v>0</v>
      </c>
      <c r="O465" s="198" t="s">
        <v>190</v>
      </c>
      <c r="P465" s="188">
        <v>6.04</v>
      </c>
      <c r="Q465" s="215" t="s">
        <v>263</v>
      </c>
      <c r="R465" s="183"/>
      <c r="S465" s="183"/>
      <c r="T465" s="81"/>
      <c r="U465" s="91"/>
      <c r="V465" s="183" t="s">
        <v>193</v>
      </c>
      <c r="W465" s="183"/>
      <c r="X465" s="183" t="s">
        <v>264</v>
      </c>
      <c r="Y465" s="183"/>
      <c r="Z465" s="183"/>
      <c r="AA465" s="71"/>
      <c r="AB465" s="183"/>
      <c r="AC465" s="200"/>
    </row>
    <row r="466" spans="1:29" s="50" customFormat="1" ht="9.6" customHeight="1" x14ac:dyDescent="0.25">
      <c r="A466" s="182"/>
      <c r="B466" s="184"/>
      <c r="C466" s="184"/>
      <c r="D466" s="182"/>
      <c r="E466" s="63" t="s">
        <v>230</v>
      </c>
      <c r="F466" s="63" t="s">
        <v>359</v>
      </c>
      <c r="G466" s="59">
        <v>2.06</v>
      </c>
      <c r="H466" s="59">
        <v>2.06</v>
      </c>
      <c r="I466" s="59">
        <v>0</v>
      </c>
      <c r="J466" s="63" t="s">
        <v>230</v>
      </c>
      <c r="K466" s="63" t="s">
        <v>359</v>
      </c>
      <c r="L466" s="59">
        <v>2.06</v>
      </c>
      <c r="M466" s="59">
        <v>2.06</v>
      </c>
      <c r="N466" s="59">
        <v>0</v>
      </c>
      <c r="O466" s="198"/>
      <c r="P466" s="203"/>
      <c r="Q466" s="216"/>
      <c r="R466" s="184"/>
      <c r="S466" s="184"/>
      <c r="T466" s="82"/>
      <c r="U466" s="92"/>
      <c r="V466" s="184"/>
      <c r="W466" s="184"/>
      <c r="X466" s="184"/>
      <c r="Y466" s="184"/>
      <c r="Z466" s="184"/>
      <c r="AA466" s="72"/>
      <c r="AB466" s="184"/>
      <c r="AC466" s="201"/>
    </row>
    <row r="467" spans="1:29" s="50" customFormat="1" ht="9.6" customHeight="1" x14ac:dyDescent="0.25">
      <c r="A467" s="182"/>
      <c r="B467" s="184"/>
      <c r="C467" s="184"/>
      <c r="D467" s="182"/>
      <c r="E467" s="63" t="s">
        <v>230</v>
      </c>
      <c r="F467" s="63" t="s">
        <v>358</v>
      </c>
      <c r="G467" s="59">
        <v>1.03</v>
      </c>
      <c r="H467" s="59">
        <v>1.03</v>
      </c>
      <c r="I467" s="59">
        <v>0</v>
      </c>
      <c r="J467" s="63" t="s">
        <v>230</v>
      </c>
      <c r="K467" s="63" t="s">
        <v>358</v>
      </c>
      <c r="L467" s="59">
        <v>1.03</v>
      </c>
      <c r="M467" s="59">
        <v>1.03</v>
      </c>
      <c r="N467" s="59">
        <v>0</v>
      </c>
      <c r="O467" s="198"/>
      <c r="P467" s="203"/>
      <c r="Q467" s="216"/>
      <c r="R467" s="184"/>
      <c r="S467" s="184"/>
      <c r="T467" s="82"/>
      <c r="U467" s="92"/>
      <c r="V467" s="184"/>
      <c r="W467" s="184"/>
      <c r="X467" s="184"/>
      <c r="Y467" s="184"/>
      <c r="Z467" s="184"/>
      <c r="AA467" s="72"/>
      <c r="AB467" s="184"/>
      <c r="AC467" s="201"/>
    </row>
    <row r="468" spans="1:29" s="50" customFormat="1" ht="9.6" customHeight="1" x14ac:dyDescent="0.25">
      <c r="A468" s="182"/>
      <c r="B468" s="184"/>
      <c r="C468" s="184"/>
      <c r="D468" s="182"/>
      <c r="E468" s="63" t="s">
        <v>222</v>
      </c>
      <c r="F468" s="63" t="s">
        <v>385</v>
      </c>
      <c r="G468" s="59">
        <v>2.91</v>
      </c>
      <c r="H468" s="59">
        <v>2.91</v>
      </c>
      <c r="I468" s="59">
        <v>0</v>
      </c>
      <c r="J468" s="63" t="s">
        <v>222</v>
      </c>
      <c r="K468" s="63" t="s">
        <v>385</v>
      </c>
      <c r="L468" s="59">
        <v>2.91</v>
      </c>
      <c r="M468" s="59">
        <v>2.91</v>
      </c>
      <c r="N468" s="59">
        <v>0</v>
      </c>
      <c r="O468" s="198"/>
      <c r="P468" s="203"/>
      <c r="Q468" s="216"/>
      <c r="R468" s="184"/>
      <c r="S468" s="184"/>
      <c r="T468" s="82"/>
      <c r="U468" s="92"/>
      <c r="V468" s="184"/>
      <c r="W468" s="184"/>
      <c r="X468" s="184"/>
      <c r="Y468" s="184"/>
      <c r="Z468" s="184"/>
      <c r="AA468" s="72"/>
      <c r="AB468" s="184"/>
      <c r="AC468" s="201"/>
    </row>
    <row r="469" spans="1:29" s="50" customFormat="1" ht="9.6" customHeight="1" x14ac:dyDescent="0.25">
      <c r="A469" s="182"/>
      <c r="B469" s="184"/>
      <c r="C469" s="184"/>
      <c r="D469" s="182"/>
      <c r="E469" s="63" t="s">
        <v>222</v>
      </c>
      <c r="F469" s="70" t="s">
        <v>361</v>
      </c>
      <c r="G469" s="110">
        <v>0.97</v>
      </c>
      <c r="H469" s="110">
        <v>0.97</v>
      </c>
      <c r="I469" s="59">
        <v>0</v>
      </c>
      <c r="J469" s="63" t="s">
        <v>222</v>
      </c>
      <c r="K469" s="70" t="s">
        <v>361</v>
      </c>
      <c r="L469" s="110">
        <v>0.97</v>
      </c>
      <c r="M469" s="110">
        <v>0.97</v>
      </c>
      <c r="N469" s="59">
        <v>0</v>
      </c>
      <c r="O469" s="198"/>
      <c r="P469" s="203"/>
      <c r="Q469" s="216"/>
      <c r="R469" s="184"/>
      <c r="S469" s="184"/>
      <c r="T469" s="82"/>
      <c r="U469" s="92"/>
      <c r="V469" s="184"/>
      <c r="W469" s="184"/>
      <c r="X469" s="184"/>
      <c r="Y469" s="184"/>
      <c r="Z469" s="184"/>
      <c r="AA469" s="72"/>
      <c r="AB469" s="184"/>
      <c r="AC469" s="201"/>
    </row>
    <row r="470" spans="1:29" s="50" customFormat="1" ht="9.6" customHeight="1" x14ac:dyDescent="0.25">
      <c r="A470" s="182"/>
      <c r="B470" s="184"/>
      <c r="C470" s="184"/>
      <c r="D470" s="182"/>
      <c r="E470" s="63" t="s">
        <v>222</v>
      </c>
      <c r="F470" s="63" t="s">
        <v>363</v>
      </c>
      <c r="G470" s="59">
        <v>0.97</v>
      </c>
      <c r="H470" s="59">
        <v>0.97</v>
      </c>
      <c r="I470" s="59">
        <v>0</v>
      </c>
      <c r="J470" s="63" t="s">
        <v>222</v>
      </c>
      <c r="K470" s="63" t="s">
        <v>363</v>
      </c>
      <c r="L470" s="59">
        <v>0.97</v>
      </c>
      <c r="M470" s="59">
        <v>0.97</v>
      </c>
      <c r="N470" s="59">
        <v>0</v>
      </c>
      <c r="O470" s="62" t="s">
        <v>199</v>
      </c>
      <c r="P470" s="65">
        <v>6</v>
      </c>
      <c r="Q470" s="216"/>
      <c r="R470" s="184"/>
      <c r="S470" s="184"/>
      <c r="T470" s="82"/>
      <c r="U470" s="92"/>
      <c r="V470" s="184"/>
      <c r="W470" s="184"/>
      <c r="X470" s="184"/>
      <c r="Y470" s="184"/>
      <c r="Z470" s="184"/>
      <c r="AA470" s="72"/>
      <c r="AB470" s="184"/>
      <c r="AC470" s="201"/>
    </row>
    <row r="471" spans="1:29" s="50" customFormat="1" ht="9.6" customHeight="1" x14ac:dyDescent="0.25">
      <c r="A471" s="182"/>
      <c r="B471" s="184"/>
      <c r="C471" s="184"/>
      <c r="D471" s="182"/>
      <c r="E471" s="63" t="s">
        <v>222</v>
      </c>
      <c r="F471" s="63" t="s">
        <v>380</v>
      </c>
      <c r="G471" s="59">
        <v>1.94</v>
      </c>
      <c r="H471" s="59">
        <v>1.94</v>
      </c>
      <c r="I471" s="59">
        <v>0</v>
      </c>
      <c r="J471" s="63" t="s">
        <v>222</v>
      </c>
      <c r="K471" s="63" t="s">
        <v>380</v>
      </c>
      <c r="L471" s="59">
        <v>1.94</v>
      </c>
      <c r="M471" s="59">
        <v>1.94</v>
      </c>
      <c r="N471" s="59">
        <v>0</v>
      </c>
      <c r="O471" s="182" t="s">
        <v>201</v>
      </c>
      <c r="P471" s="199">
        <v>3</v>
      </c>
      <c r="Q471" s="216"/>
      <c r="R471" s="184"/>
      <c r="S471" s="184"/>
      <c r="T471" s="82"/>
      <c r="U471" s="92"/>
      <c r="V471" s="184"/>
      <c r="W471" s="184"/>
      <c r="X471" s="184"/>
      <c r="Y471" s="184"/>
      <c r="Z471" s="184"/>
      <c r="AA471" s="72"/>
      <c r="AB471" s="184"/>
      <c r="AC471" s="201"/>
    </row>
    <row r="472" spans="1:29" s="50" customFormat="1" ht="9.6" customHeight="1" x14ac:dyDescent="0.25">
      <c r="A472" s="182"/>
      <c r="B472" s="184"/>
      <c r="C472" s="184"/>
      <c r="D472" s="182"/>
      <c r="E472" s="63" t="s">
        <v>222</v>
      </c>
      <c r="F472" s="63" t="s">
        <v>378</v>
      </c>
      <c r="G472" s="59">
        <v>1.76</v>
      </c>
      <c r="H472" s="59">
        <v>1.76</v>
      </c>
      <c r="I472" s="59">
        <v>0</v>
      </c>
      <c r="J472" s="63" t="s">
        <v>222</v>
      </c>
      <c r="K472" s="63" t="s">
        <v>378</v>
      </c>
      <c r="L472" s="59">
        <v>1.76</v>
      </c>
      <c r="M472" s="59">
        <v>1.76</v>
      </c>
      <c r="N472" s="59">
        <v>0</v>
      </c>
      <c r="O472" s="182"/>
      <c r="P472" s="199"/>
      <c r="Q472" s="216"/>
      <c r="R472" s="184"/>
      <c r="S472" s="184"/>
      <c r="T472" s="82"/>
      <c r="U472" s="92"/>
      <c r="V472" s="184"/>
      <c r="W472" s="184"/>
      <c r="X472" s="184"/>
      <c r="Y472" s="184"/>
      <c r="Z472" s="184"/>
      <c r="AA472" s="72"/>
      <c r="AB472" s="184"/>
      <c r="AC472" s="201"/>
    </row>
    <row r="473" spans="1:29" s="50" customFormat="1" ht="9.6" customHeight="1" x14ac:dyDescent="0.25">
      <c r="A473" s="182"/>
      <c r="B473" s="184"/>
      <c r="C473" s="184"/>
      <c r="D473" s="182"/>
      <c r="E473" s="63" t="s">
        <v>202</v>
      </c>
      <c r="F473" s="63" t="s">
        <v>361</v>
      </c>
      <c r="G473" s="59">
        <v>0.97</v>
      </c>
      <c r="H473" s="59">
        <v>0.97</v>
      </c>
      <c r="I473" s="59">
        <v>0</v>
      </c>
      <c r="J473" s="63" t="s">
        <v>202</v>
      </c>
      <c r="K473" s="63" t="s">
        <v>361</v>
      </c>
      <c r="L473" s="59">
        <v>0.97</v>
      </c>
      <c r="M473" s="59">
        <v>0.97</v>
      </c>
      <c r="N473" s="59">
        <v>0</v>
      </c>
      <c r="O473" s="182"/>
      <c r="P473" s="199"/>
      <c r="Q473" s="216"/>
      <c r="R473" s="184"/>
      <c r="S473" s="184"/>
      <c r="T473" s="82"/>
      <c r="U473" s="92"/>
      <c r="V473" s="184"/>
      <c r="W473" s="184"/>
      <c r="X473" s="184"/>
      <c r="Y473" s="184"/>
      <c r="Z473" s="184"/>
      <c r="AA473" s="72"/>
      <c r="AB473" s="184"/>
      <c r="AC473" s="201"/>
    </row>
    <row r="474" spans="1:29" s="50" customFormat="1" ht="9.6" customHeight="1" x14ac:dyDescent="0.25">
      <c r="A474" s="182"/>
      <c r="B474" s="184"/>
      <c r="C474" s="184"/>
      <c r="D474" s="182"/>
      <c r="E474" s="63" t="s">
        <v>202</v>
      </c>
      <c r="F474" s="63" t="s">
        <v>363</v>
      </c>
      <c r="G474" s="59">
        <v>0.97</v>
      </c>
      <c r="H474" s="59">
        <v>0.97</v>
      </c>
      <c r="I474" s="59">
        <v>0</v>
      </c>
      <c r="J474" s="63" t="s">
        <v>202</v>
      </c>
      <c r="K474" s="63" t="s">
        <v>363</v>
      </c>
      <c r="L474" s="59">
        <v>0.97</v>
      </c>
      <c r="M474" s="59">
        <v>0.97</v>
      </c>
      <c r="N474" s="59">
        <v>0</v>
      </c>
      <c r="O474" s="182"/>
      <c r="P474" s="199"/>
      <c r="Q474" s="216"/>
      <c r="R474" s="184"/>
      <c r="S474" s="184"/>
      <c r="T474" s="82"/>
      <c r="U474" s="92"/>
      <c r="V474" s="184"/>
      <c r="W474" s="184"/>
      <c r="X474" s="184"/>
      <c r="Y474" s="184"/>
      <c r="Z474" s="184"/>
      <c r="AA474" s="72"/>
      <c r="AB474" s="184"/>
      <c r="AC474" s="201"/>
    </row>
    <row r="475" spans="1:29" s="50" customFormat="1" ht="9.6" customHeight="1" x14ac:dyDescent="0.25">
      <c r="A475" s="182"/>
      <c r="B475" s="184"/>
      <c r="C475" s="184"/>
      <c r="D475" s="182"/>
      <c r="E475" s="63" t="s">
        <v>202</v>
      </c>
      <c r="F475" s="63" t="s">
        <v>378</v>
      </c>
      <c r="G475" s="59">
        <v>0.59</v>
      </c>
      <c r="H475" s="59">
        <v>0.59</v>
      </c>
      <c r="I475" s="59">
        <v>0</v>
      </c>
      <c r="J475" s="63" t="s">
        <v>202</v>
      </c>
      <c r="K475" s="63" t="s">
        <v>378</v>
      </c>
      <c r="L475" s="59">
        <v>0.59</v>
      </c>
      <c r="M475" s="59">
        <v>0.59</v>
      </c>
      <c r="N475" s="59">
        <v>0</v>
      </c>
      <c r="O475" s="82"/>
      <c r="P475" s="89"/>
      <c r="Q475" s="216"/>
      <c r="R475" s="184"/>
      <c r="S475" s="184"/>
      <c r="T475" s="82"/>
      <c r="U475" s="92"/>
      <c r="V475" s="184"/>
      <c r="W475" s="184"/>
      <c r="X475" s="184"/>
      <c r="Y475" s="184"/>
      <c r="Z475" s="184"/>
      <c r="AA475" s="72"/>
      <c r="AB475" s="184"/>
      <c r="AC475" s="201"/>
    </row>
    <row r="476" spans="1:29" s="50" customFormat="1" ht="9.6" customHeight="1" x14ac:dyDescent="0.25">
      <c r="A476" s="182"/>
      <c r="B476" s="184"/>
      <c r="C476" s="184"/>
      <c r="D476" s="182"/>
      <c r="E476" s="63" t="s">
        <v>203</v>
      </c>
      <c r="F476" s="63" t="s">
        <v>361</v>
      </c>
      <c r="G476" s="59">
        <v>0.91</v>
      </c>
      <c r="H476" s="59">
        <v>0.91</v>
      </c>
      <c r="I476" s="59">
        <v>0</v>
      </c>
      <c r="J476" s="63" t="s">
        <v>203</v>
      </c>
      <c r="K476" s="63" t="s">
        <v>361</v>
      </c>
      <c r="L476" s="59">
        <v>0.91</v>
      </c>
      <c r="M476" s="59">
        <v>0.91</v>
      </c>
      <c r="N476" s="59">
        <v>0</v>
      </c>
      <c r="O476" s="82"/>
      <c r="P476" s="89"/>
      <c r="Q476" s="216"/>
      <c r="R476" s="184"/>
      <c r="S476" s="184"/>
      <c r="T476" s="82"/>
      <c r="U476" s="92"/>
      <c r="V476" s="184"/>
      <c r="W476" s="72"/>
      <c r="X476" s="72"/>
      <c r="Y476" s="72"/>
      <c r="Z476" s="72"/>
      <c r="AA476" s="72"/>
      <c r="AB476" s="72"/>
      <c r="AC476" s="201"/>
    </row>
    <row r="477" spans="1:29" s="50" customFormat="1" ht="9.6" customHeight="1" x14ac:dyDescent="0.25">
      <c r="A477" s="182"/>
      <c r="B477" s="184"/>
      <c r="C477" s="184"/>
      <c r="D477" s="182"/>
      <c r="E477" s="63" t="s">
        <v>203</v>
      </c>
      <c r="F477" s="63" t="s">
        <v>386</v>
      </c>
      <c r="G477" s="59">
        <v>0.59</v>
      </c>
      <c r="H477" s="59">
        <v>0.59</v>
      </c>
      <c r="I477" s="59">
        <v>0</v>
      </c>
      <c r="J477" s="63" t="s">
        <v>203</v>
      </c>
      <c r="K477" s="63" t="s">
        <v>386</v>
      </c>
      <c r="L477" s="59">
        <v>0.59</v>
      </c>
      <c r="M477" s="59">
        <v>0.59</v>
      </c>
      <c r="N477" s="59">
        <v>0</v>
      </c>
      <c r="O477" s="82"/>
      <c r="P477" s="89"/>
      <c r="Q477" s="216"/>
      <c r="R477" s="184"/>
      <c r="S477" s="184"/>
      <c r="T477" s="82"/>
      <c r="U477" s="92"/>
      <c r="V477" s="184"/>
      <c r="W477" s="72"/>
      <c r="X477" s="72"/>
      <c r="Y477" s="72"/>
      <c r="Z477" s="72"/>
      <c r="AA477" s="72"/>
      <c r="AB477" s="72"/>
      <c r="AC477" s="201"/>
    </row>
    <row r="478" spans="1:29" s="50" customFormat="1" ht="9.6" customHeight="1" x14ac:dyDescent="0.25">
      <c r="A478" s="182"/>
      <c r="B478" s="184"/>
      <c r="C478" s="185"/>
      <c r="D478" s="182"/>
      <c r="E478" s="63" t="s">
        <v>203</v>
      </c>
      <c r="F478" s="63" t="s">
        <v>387</v>
      </c>
      <c r="G478" s="59">
        <v>2.2599999999999998</v>
      </c>
      <c r="H478" s="59">
        <v>2.2599999999999998</v>
      </c>
      <c r="I478" s="59">
        <v>0</v>
      </c>
      <c r="J478" s="63" t="s">
        <v>203</v>
      </c>
      <c r="K478" s="63" t="s">
        <v>387</v>
      </c>
      <c r="L478" s="59">
        <v>2.2599999999999998</v>
      </c>
      <c r="M478" s="59">
        <v>2.2599999999999998</v>
      </c>
      <c r="N478" s="59">
        <v>0</v>
      </c>
      <c r="O478" s="82"/>
      <c r="P478" s="89"/>
      <c r="Q478" s="216"/>
      <c r="R478" s="184"/>
      <c r="S478" s="184"/>
      <c r="T478" s="82"/>
      <c r="U478" s="92"/>
      <c r="V478" s="184"/>
      <c r="W478" s="72"/>
      <c r="X478" s="72"/>
      <c r="Y478" s="72"/>
      <c r="Z478" s="72"/>
      <c r="AA478" s="72"/>
      <c r="AB478" s="72"/>
      <c r="AC478" s="201"/>
    </row>
    <row r="479" spans="1:29" s="50" customFormat="1" ht="9.6" customHeight="1" x14ac:dyDescent="0.25">
      <c r="A479" s="182"/>
      <c r="B479" s="184"/>
      <c r="C479" s="183" t="s">
        <v>213</v>
      </c>
      <c r="D479" s="182"/>
      <c r="E479" s="63" t="s">
        <v>214</v>
      </c>
      <c r="F479" s="63" t="s">
        <v>361</v>
      </c>
      <c r="G479" s="59">
        <v>2</v>
      </c>
      <c r="H479" s="59">
        <v>2</v>
      </c>
      <c r="I479" s="59">
        <v>0</v>
      </c>
      <c r="J479" s="63" t="s">
        <v>214</v>
      </c>
      <c r="K479" s="63" t="s">
        <v>361</v>
      </c>
      <c r="L479" s="59">
        <v>2</v>
      </c>
      <c r="M479" s="59">
        <v>2</v>
      </c>
      <c r="N479" s="59">
        <v>0</v>
      </c>
      <c r="O479" s="82"/>
      <c r="P479" s="89"/>
      <c r="Q479" s="216"/>
      <c r="R479" s="184"/>
      <c r="S479" s="184"/>
      <c r="T479" s="82"/>
      <c r="U479" s="92"/>
      <c r="V479" s="184"/>
      <c r="W479" s="72"/>
      <c r="X479" s="72"/>
      <c r="Y479" s="72"/>
      <c r="Z479" s="72"/>
      <c r="AA479" s="72"/>
      <c r="AB479" s="72"/>
      <c r="AC479" s="201"/>
    </row>
    <row r="480" spans="1:29" s="50" customFormat="1" ht="9.6" customHeight="1" x14ac:dyDescent="0.25">
      <c r="A480" s="182"/>
      <c r="B480" s="184"/>
      <c r="C480" s="185"/>
      <c r="D480" s="182"/>
      <c r="E480" s="63" t="s">
        <v>214</v>
      </c>
      <c r="F480" s="63" t="s">
        <v>359</v>
      </c>
      <c r="G480" s="59">
        <v>4</v>
      </c>
      <c r="H480" s="59">
        <v>4</v>
      </c>
      <c r="I480" s="59">
        <v>0</v>
      </c>
      <c r="J480" s="63" t="s">
        <v>214</v>
      </c>
      <c r="K480" s="63" t="s">
        <v>359</v>
      </c>
      <c r="L480" s="59">
        <v>4</v>
      </c>
      <c r="M480" s="59">
        <v>4</v>
      </c>
      <c r="N480" s="59">
        <v>0</v>
      </c>
      <c r="O480" s="82"/>
      <c r="P480" s="89"/>
      <c r="Q480" s="216"/>
      <c r="R480" s="184"/>
      <c r="S480" s="184"/>
      <c r="T480" s="82"/>
      <c r="U480" s="92"/>
      <c r="V480" s="184"/>
      <c r="W480" s="72"/>
      <c r="X480" s="72"/>
      <c r="Y480" s="72"/>
      <c r="Z480" s="72"/>
      <c r="AA480" s="72"/>
      <c r="AB480" s="72"/>
      <c r="AC480" s="201"/>
    </row>
    <row r="481" spans="1:29" s="50" customFormat="1" ht="9.6" customHeight="1" x14ac:dyDescent="0.25">
      <c r="A481" s="182"/>
      <c r="B481" s="184"/>
      <c r="C481" s="183"/>
      <c r="D481" s="182"/>
      <c r="E481" s="63"/>
      <c r="F481" s="74" t="s">
        <v>146</v>
      </c>
      <c r="G481" s="75">
        <f>H481+I481</f>
        <v>24.96</v>
      </c>
      <c r="H481" s="75">
        <f>SUM(H465:H480)</f>
        <v>24.96</v>
      </c>
      <c r="I481" s="75">
        <f>SUM(I465:I475)</f>
        <v>0</v>
      </c>
      <c r="J481" s="63"/>
      <c r="K481" s="74" t="s">
        <v>146</v>
      </c>
      <c r="L481" s="75">
        <f>M481+N481</f>
        <v>24.96</v>
      </c>
      <c r="M481" s="75">
        <f>SUM(M465:M480)</f>
        <v>24.96</v>
      </c>
      <c r="N481" s="75">
        <f>SUM(N465:N475)</f>
        <v>0</v>
      </c>
      <c r="O481" s="82"/>
      <c r="P481" s="203"/>
      <c r="Q481" s="216"/>
      <c r="R481" s="184"/>
      <c r="S481" s="184"/>
      <c r="T481" s="82"/>
      <c r="U481" s="92"/>
      <c r="V481" s="184"/>
      <c r="W481" s="72"/>
      <c r="X481" s="72"/>
      <c r="Y481" s="72"/>
      <c r="Z481" s="72"/>
      <c r="AA481" s="72"/>
      <c r="AB481" s="72"/>
      <c r="AC481" s="201"/>
    </row>
    <row r="482" spans="1:29" s="50" customFormat="1" ht="9.6" customHeight="1" x14ac:dyDescent="0.25">
      <c r="A482" s="182"/>
      <c r="B482" s="185"/>
      <c r="C482" s="185"/>
      <c r="D482" s="182"/>
      <c r="E482" s="63"/>
      <c r="F482" s="83" t="s">
        <v>205</v>
      </c>
      <c r="G482" s="84">
        <f>H482+I482</f>
        <v>18</v>
      </c>
      <c r="H482" s="84">
        <v>18</v>
      </c>
      <c r="I482" s="59"/>
      <c r="J482" s="85"/>
      <c r="K482" s="85"/>
      <c r="L482" s="86"/>
      <c r="M482" s="86"/>
      <c r="N482" s="86"/>
      <c r="O482" s="87"/>
      <c r="P482" s="189"/>
      <c r="Q482" s="224"/>
      <c r="R482" s="185"/>
      <c r="S482" s="185"/>
      <c r="T482" s="87"/>
      <c r="U482" s="109"/>
      <c r="V482" s="185"/>
      <c r="W482" s="97"/>
      <c r="X482" s="97"/>
      <c r="Y482" s="97"/>
      <c r="Z482" s="97"/>
      <c r="AA482" s="97"/>
      <c r="AB482" s="97"/>
      <c r="AC482" s="207"/>
    </row>
    <row r="483" spans="1:29" s="50" customFormat="1" ht="9.6" customHeight="1" x14ac:dyDescent="0.25">
      <c r="A483" s="182">
        <v>50</v>
      </c>
      <c r="B483" s="183"/>
      <c r="C483" s="183" t="s">
        <v>197</v>
      </c>
      <c r="D483" s="182" t="s">
        <v>388</v>
      </c>
      <c r="E483" s="63" t="s">
        <v>208</v>
      </c>
      <c r="F483" s="63" t="s">
        <v>368</v>
      </c>
      <c r="G483" s="59">
        <v>2.12</v>
      </c>
      <c r="H483" s="59">
        <v>2.12</v>
      </c>
      <c r="I483" s="59">
        <v>0</v>
      </c>
      <c r="J483" s="63" t="s">
        <v>208</v>
      </c>
      <c r="K483" s="63" t="s">
        <v>368</v>
      </c>
      <c r="L483" s="59">
        <v>2.12</v>
      </c>
      <c r="M483" s="59">
        <v>2.12</v>
      </c>
      <c r="N483" s="59">
        <v>0</v>
      </c>
      <c r="O483" s="198" t="s">
        <v>190</v>
      </c>
      <c r="P483" s="188">
        <v>6.34</v>
      </c>
      <c r="Q483" s="215" t="s">
        <v>263</v>
      </c>
      <c r="R483" s="183"/>
      <c r="S483" s="183"/>
      <c r="T483" s="81"/>
      <c r="U483" s="91"/>
      <c r="V483" s="183" t="s">
        <v>389</v>
      </c>
      <c r="W483" s="183"/>
      <c r="X483" s="183" t="s">
        <v>390</v>
      </c>
      <c r="Y483" s="183"/>
      <c r="Z483" s="183"/>
      <c r="AA483" s="71"/>
      <c r="AB483" s="183"/>
      <c r="AC483" s="200"/>
    </row>
    <row r="484" spans="1:29" s="50" customFormat="1" ht="9.6" customHeight="1" x14ac:dyDescent="0.25">
      <c r="A484" s="182"/>
      <c r="B484" s="184"/>
      <c r="C484" s="184"/>
      <c r="D484" s="182"/>
      <c r="E484" s="63" t="s">
        <v>208</v>
      </c>
      <c r="F484" s="63" t="s">
        <v>360</v>
      </c>
      <c r="G484" s="59">
        <v>2.65</v>
      </c>
      <c r="H484" s="59">
        <v>2.65</v>
      </c>
      <c r="I484" s="59">
        <v>0</v>
      </c>
      <c r="J484" s="63" t="s">
        <v>208</v>
      </c>
      <c r="K484" s="63" t="s">
        <v>360</v>
      </c>
      <c r="L484" s="59">
        <v>2.65</v>
      </c>
      <c r="M484" s="59">
        <v>2.65</v>
      </c>
      <c r="N484" s="59">
        <v>0</v>
      </c>
      <c r="O484" s="198"/>
      <c r="P484" s="203"/>
      <c r="Q484" s="216"/>
      <c r="R484" s="184"/>
      <c r="S484" s="184"/>
      <c r="T484" s="82"/>
      <c r="U484" s="92"/>
      <c r="V484" s="184"/>
      <c r="W484" s="184"/>
      <c r="X484" s="184"/>
      <c r="Y484" s="184"/>
      <c r="Z484" s="184"/>
      <c r="AA484" s="72"/>
      <c r="AB484" s="184"/>
      <c r="AC484" s="201"/>
    </row>
    <row r="485" spans="1:29" s="50" customFormat="1" ht="9.6" customHeight="1" x14ac:dyDescent="0.25">
      <c r="A485" s="182"/>
      <c r="B485" s="184"/>
      <c r="C485" s="184"/>
      <c r="D485" s="182"/>
      <c r="E485" s="63" t="s">
        <v>230</v>
      </c>
      <c r="F485" s="63" t="s">
        <v>391</v>
      </c>
      <c r="G485" s="59">
        <v>1.03</v>
      </c>
      <c r="H485" s="59">
        <v>1.03</v>
      </c>
      <c r="I485" s="59">
        <v>0</v>
      </c>
      <c r="J485" s="63" t="s">
        <v>230</v>
      </c>
      <c r="K485" s="63" t="s">
        <v>391</v>
      </c>
      <c r="L485" s="59">
        <v>1.03</v>
      </c>
      <c r="M485" s="59">
        <v>1.03</v>
      </c>
      <c r="N485" s="59">
        <v>0</v>
      </c>
      <c r="O485" s="198"/>
      <c r="P485" s="203"/>
      <c r="Q485" s="216"/>
      <c r="R485" s="184"/>
      <c r="S485" s="184"/>
      <c r="T485" s="82"/>
      <c r="U485" s="92"/>
      <c r="V485" s="184"/>
      <c r="W485" s="184"/>
      <c r="X485" s="184"/>
      <c r="Y485" s="184"/>
      <c r="Z485" s="184"/>
      <c r="AA485" s="72"/>
      <c r="AB485" s="184"/>
      <c r="AC485" s="201"/>
    </row>
    <row r="486" spans="1:29" s="50" customFormat="1" ht="9.6" customHeight="1" x14ac:dyDescent="0.25">
      <c r="A486" s="182"/>
      <c r="B486" s="184"/>
      <c r="C486" s="184"/>
      <c r="D486" s="182"/>
      <c r="E486" s="63" t="s">
        <v>230</v>
      </c>
      <c r="F486" s="63" t="s">
        <v>368</v>
      </c>
      <c r="G486" s="59">
        <v>2.06</v>
      </c>
      <c r="H486" s="59">
        <v>2.06</v>
      </c>
      <c r="I486" s="59">
        <v>0</v>
      </c>
      <c r="J486" s="63" t="s">
        <v>230</v>
      </c>
      <c r="K486" s="63" t="s">
        <v>368</v>
      </c>
      <c r="L486" s="59">
        <v>2.06</v>
      </c>
      <c r="M486" s="59">
        <v>2.06</v>
      </c>
      <c r="N486" s="59">
        <v>0</v>
      </c>
      <c r="O486" s="198"/>
      <c r="P486" s="203"/>
      <c r="Q486" s="216"/>
      <c r="R486" s="184"/>
      <c r="S486" s="184"/>
      <c r="T486" s="82"/>
      <c r="U486" s="92"/>
      <c r="V486" s="184"/>
      <c r="W486" s="184"/>
      <c r="X486" s="184"/>
      <c r="Y486" s="184"/>
      <c r="Z486" s="184"/>
      <c r="AA486" s="72"/>
      <c r="AB486" s="184"/>
      <c r="AC486" s="201"/>
    </row>
    <row r="487" spans="1:29" s="50" customFormat="1" ht="9.6" customHeight="1" x14ac:dyDescent="0.25">
      <c r="A487" s="182"/>
      <c r="B487" s="184"/>
      <c r="C487" s="184"/>
      <c r="D487" s="182"/>
      <c r="E487" s="63" t="s">
        <v>230</v>
      </c>
      <c r="F487" s="63" t="s">
        <v>360</v>
      </c>
      <c r="G487" s="59">
        <v>2.65</v>
      </c>
      <c r="H487" s="59">
        <v>2.65</v>
      </c>
      <c r="I487" s="59">
        <v>0</v>
      </c>
      <c r="J487" s="63" t="s">
        <v>230</v>
      </c>
      <c r="K487" s="63" t="s">
        <v>360</v>
      </c>
      <c r="L487" s="59">
        <v>2.65</v>
      </c>
      <c r="M487" s="59">
        <v>2.65</v>
      </c>
      <c r="N487" s="59">
        <v>0</v>
      </c>
      <c r="O487" s="198"/>
      <c r="P487" s="203"/>
      <c r="Q487" s="216"/>
      <c r="R487" s="184"/>
      <c r="S487" s="184"/>
      <c r="T487" s="82"/>
      <c r="U487" s="92"/>
      <c r="V487" s="184"/>
      <c r="W487" s="184"/>
      <c r="X487" s="184"/>
      <c r="Y487" s="184"/>
      <c r="Z487" s="184"/>
      <c r="AA487" s="72"/>
      <c r="AB487" s="184"/>
      <c r="AC487" s="201"/>
    </row>
    <row r="488" spans="1:29" s="50" customFormat="1" ht="9.6" customHeight="1" x14ac:dyDescent="0.25">
      <c r="A488" s="182"/>
      <c r="B488" s="184"/>
      <c r="C488" s="184"/>
      <c r="D488" s="182"/>
      <c r="E488" s="63" t="s">
        <v>222</v>
      </c>
      <c r="F488" s="63" t="s">
        <v>392</v>
      </c>
      <c r="G488" s="59">
        <v>1.94</v>
      </c>
      <c r="H488" s="59">
        <v>1.94</v>
      </c>
      <c r="I488" s="59">
        <v>0</v>
      </c>
      <c r="J488" s="63" t="s">
        <v>222</v>
      </c>
      <c r="K488" s="63" t="s">
        <v>392</v>
      </c>
      <c r="L488" s="59">
        <v>1.94</v>
      </c>
      <c r="M488" s="59">
        <v>1.94</v>
      </c>
      <c r="N488" s="59">
        <v>0</v>
      </c>
      <c r="O488" s="198"/>
      <c r="P488" s="203"/>
      <c r="Q488" s="216"/>
      <c r="R488" s="184"/>
      <c r="S488" s="184"/>
      <c r="T488" s="82"/>
      <c r="U488" s="92"/>
      <c r="V488" s="184"/>
      <c r="W488" s="184"/>
      <c r="X488" s="184"/>
      <c r="Y488" s="184"/>
      <c r="Z488" s="184"/>
      <c r="AA488" s="72"/>
      <c r="AB488" s="184"/>
      <c r="AC488" s="201"/>
    </row>
    <row r="489" spans="1:29" s="50" customFormat="1" ht="9.6" customHeight="1" x14ac:dyDescent="0.25">
      <c r="A489" s="182"/>
      <c r="B489" s="184"/>
      <c r="C489" s="184"/>
      <c r="D489" s="182"/>
      <c r="E489" s="63" t="s">
        <v>222</v>
      </c>
      <c r="F489" s="63" t="s">
        <v>393</v>
      </c>
      <c r="G489" s="59">
        <v>2.65</v>
      </c>
      <c r="H489" s="59">
        <v>2.65</v>
      </c>
      <c r="I489" s="59">
        <v>0</v>
      </c>
      <c r="J489" s="63" t="s">
        <v>222</v>
      </c>
      <c r="K489" s="63" t="s">
        <v>393</v>
      </c>
      <c r="L489" s="59">
        <v>2.65</v>
      </c>
      <c r="M489" s="59">
        <v>2.65</v>
      </c>
      <c r="N489" s="59">
        <v>0</v>
      </c>
      <c r="O489" s="62" t="s">
        <v>199</v>
      </c>
      <c r="P489" s="65">
        <v>6</v>
      </c>
      <c r="Q489" s="216"/>
      <c r="R489" s="184"/>
      <c r="S489" s="184"/>
      <c r="T489" s="82"/>
      <c r="U489" s="92"/>
      <c r="V489" s="184"/>
      <c r="W489" s="184"/>
      <c r="X489" s="184"/>
      <c r="Y489" s="184"/>
      <c r="Z489" s="184"/>
      <c r="AA489" s="72"/>
      <c r="AB489" s="184"/>
      <c r="AC489" s="201"/>
    </row>
    <row r="490" spans="1:29" s="50" customFormat="1" ht="9.6" customHeight="1" x14ac:dyDescent="0.25">
      <c r="A490" s="182"/>
      <c r="B490" s="184"/>
      <c r="C490" s="184"/>
      <c r="D490" s="182"/>
      <c r="E490" s="63" t="s">
        <v>233</v>
      </c>
      <c r="F490" s="63" t="s">
        <v>394</v>
      </c>
      <c r="G490" s="59">
        <v>2.74</v>
      </c>
      <c r="H490" s="59">
        <v>2.74</v>
      </c>
      <c r="I490" s="59">
        <v>0</v>
      </c>
      <c r="J490" s="63" t="s">
        <v>233</v>
      </c>
      <c r="K490" s="63" t="s">
        <v>394</v>
      </c>
      <c r="L490" s="59">
        <v>2.74</v>
      </c>
      <c r="M490" s="59">
        <v>2.74</v>
      </c>
      <c r="N490" s="59">
        <v>0</v>
      </c>
      <c r="O490" s="182" t="s">
        <v>201</v>
      </c>
      <c r="P490" s="199">
        <v>3</v>
      </c>
      <c r="Q490" s="216"/>
      <c r="R490" s="184"/>
      <c r="S490" s="184"/>
      <c r="T490" s="82"/>
      <c r="U490" s="92"/>
      <c r="V490" s="184"/>
      <c r="W490" s="184"/>
      <c r="X490" s="184"/>
      <c r="Y490" s="184"/>
      <c r="Z490" s="184"/>
      <c r="AA490" s="72"/>
      <c r="AB490" s="184"/>
      <c r="AC490" s="201"/>
    </row>
    <row r="491" spans="1:29" s="50" customFormat="1" ht="9.6" customHeight="1" x14ac:dyDescent="0.25">
      <c r="A491" s="182"/>
      <c r="B491" s="184"/>
      <c r="C491" s="185"/>
      <c r="D491" s="182"/>
      <c r="E491" s="63" t="s">
        <v>233</v>
      </c>
      <c r="F491" s="63" t="s">
        <v>395</v>
      </c>
      <c r="G491" s="59">
        <v>2.65</v>
      </c>
      <c r="H491" s="59">
        <v>2.65</v>
      </c>
      <c r="I491" s="59">
        <v>0</v>
      </c>
      <c r="J491" s="63" t="s">
        <v>233</v>
      </c>
      <c r="K491" s="63" t="s">
        <v>395</v>
      </c>
      <c r="L491" s="59">
        <v>2.65</v>
      </c>
      <c r="M491" s="59">
        <v>2.65</v>
      </c>
      <c r="N491" s="59">
        <v>0</v>
      </c>
      <c r="O491" s="182"/>
      <c r="P491" s="199"/>
      <c r="Q491" s="216"/>
      <c r="R491" s="184"/>
      <c r="S491" s="184"/>
      <c r="T491" s="82"/>
      <c r="U491" s="92"/>
      <c r="V491" s="184"/>
      <c r="W491" s="184"/>
      <c r="X491" s="184"/>
      <c r="Y491" s="184"/>
      <c r="Z491" s="184"/>
      <c r="AA491" s="72"/>
      <c r="AB491" s="184"/>
      <c r="AC491" s="201"/>
    </row>
    <row r="492" spans="1:29" s="50" customFormat="1" ht="9.6" customHeight="1" x14ac:dyDescent="0.25">
      <c r="A492" s="182"/>
      <c r="B492" s="184"/>
      <c r="C492" s="183" t="s">
        <v>213</v>
      </c>
      <c r="D492" s="182"/>
      <c r="E492" s="63" t="s">
        <v>214</v>
      </c>
      <c r="F492" s="63" t="s">
        <v>354</v>
      </c>
      <c r="G492" s="59">
        <v>1</v>
      </c>
      <c r="H492" s="59">
        <v>1</v>
      </c>
      <c r="I492" s="59">
        <v>0</v>
      </c>
      <c r="J492" s="63" t="s">
        <v>214</v>
      </c>
      <c r="K492" s="63" t="s">
        <v>354</v>
      </c>
      <c r="L492" s="59">
        <v>1</v>
      </c>
      <c r="M492" s="59">
        <v>1</v>
      </c>
      <c r="N492" s="59">
        <v>0</v>
      </c>
      <c r="O492" s="182"/>
      <c r="P492" s="199"/>
      <c r="Q492" s="216"/>
      <c r="R492" s="184"/>
      <c r="S492" s="184"/>
      <c r="T492" s="82"/>
      <c r="U492" s="92"/>
      <c r="V492" s="184"/>
      <c r="W492" s="72"/>
      <c r="X492" s="72"/>
      <c r="Y492" s="72"/>
      <c r="Z492" s="72"/>
      <c r="AA492" s="72"/>
      <c r="AB492" s="72"/>
      <c r="AC492" s="201"/>
    </row>
    <row r="493" spans="1:29" s="50" customFormat="1" ht="9.6" customHeight="1" x14ac:dyDescent="0.25">
      <c r="A493" s="182"/>
      <c r="B493" s="184"/>
      <c r="C493" s="184"/>
      <c r="D493" s="182"/>
      <c r="E493" s="63" t="s">
        <v>214</v>
      </c>
      <c r="F493" s="63" t="s">
        <v>368</v>
      </c>
      <c r="G493" s="59">
        <v>2</v>
      </c>
      <c r="H493" s="59">
        <v>2</v>
      </c>
      <c r="I493" s="59">
        <v>0</v>
      </c>
      <c r="J493" s="63" t="s">
        <v>214</v>
      </c>
      <c r="K493" s="63" t="s">
        <v>368</v>
      </c>
      <c r="L493" s="59">
        <v>2</v>
      </c>
      <c r="M493" s="59">
        <v>2</v>
      </c>
      <c r="N493" s="59">
        <v>0</v>
      </c>
      <c r="O493" s="182"/>
      <c r="P493" s="199"/>
      <c r="Q493" s="216"/>
      <c r="R493" s="184"/>
      <c r="S493" s="184"/>
      <c r="T493" s="82"/>
      <c r="U493" s="92"/>
      <c r="V493" s="184"/>
      <c r="W493" s="72"/>
      <c r="X493" s="72"/>
      <c r="Y493" s="72"/>
      <c r="Z493" s="72"/>
      <c r="AA493" s="72"/>
      <c r="AB493" s="72"/>
      <c r="AC493" s="201"/>
    </row>
    <row r="494" spans="1:29" s="50" customFormat="1" ht="9.6" customHeight="1" x14ac:dyDescent="0.25">
      <c r="A494" s="182"/>
      <c r="B494" s="184"/>
      <c r="C494" s="185"/>
      <c r="D494" s="182"/>
      <c r="E494" s="63" t="s">
        <v>214</v>
      </c>
      <c r="F494" s="63" t="s">
        <v>360</v>
      </c>
      <c r="G494" s="59">
        <v>0.88</v>
      </c>
      <c r="H494" s="59">
        <v>0.88</v>
      </c>
      <c r="I494" s="59">
        <v>0</v>
      </c>
      <c r="J494" s="63" t="s">
        <v>214</v>
      </c>
      <c r="K494" s="63" t="s">
        <v>360</v>
      </c>
      <c r="L494" s="59">
        <v>0.88</v>
      </c>
      <c r="M494" s="59">
        <v>0.88</v>
      </c>
      <c r="N494" s="59">
        <v>0</v>
      </c>
      <c r="O494" s="182"/>
      <c r="P494" s="199"/>
      <c r="Q494" s="216"/>
      <c r="R494" s="184"/>
      <c r="S494" s="184"/>
      <c r="T494" s="82"/>
      <c r="U494" s="92"/>
      <c r="V494" s="184"/>
      <c r="W494" s="72"/>
      <c r="X494" s="72"/>
      <c r="Y494" s="72"/>
      <c r="Z494" s="72"/>
      <c r="AA494" s="72"/>
      <c r="AB494" s="72"/>
      <c r="AC494" s="201"/>
    </row>
    <row r="495" spans="1:29" s="50" customFormat="1" ht="9.6" customHeight="1" x14ac:dyDescent="0.25">
      <c r="A495" s="182"/>
      <c r="B495" s="184"/>
      <c r="C495" s="183"/>
      <c r="D495" s="182"/>
      <c r="E495" s="63"/>
      <c r="F495" s="74" t="s">
        <v>146</v>
      </c>
      <c r="G495" s="75">
        <f>H495+I495</f>
        <v>24.369999999999997</v>
      </c>
      <c r="H495" s="75">
        <f>SUM(H483:H494)</f>
        <v>24.369999999999997</v>
      </c>
      <c r="I495" s="75">
        <f>SUM(I483:I491)</f>
        <v>0</v>
      </c>
      <c r="J495" s="63"/>
      <c r="K495" s="74" t="s">
        <v>146</v>
      </c>
      <c r="L495" s="75">
        <f>M495+N495</f>
        <v>24.369999999999997</v>
      </c>
      <c r="M495" s="75">
        <f>SUM(M483:M494)</f>
        <v>24.369999999999997</v>
      </c>
      <c r="N495" s="75">
        <f>SUM(N483:N491)</f>
        <v>0</v>
      </c>
      <c r="O495" s="182"/>
      <c r="P495" s="199"/>
      <c r="Q495" s="216"/>
      <c r="R495" s="184"/>
      <c r="S495" s="184"/>
      <c r="T495" s="82"/>
      <c r="U495" s="92"/>
      <c r="V495" s="184"/>
      <c r="W495" s="72"/>
      <c r="X495" s="72"/>
      <c r="Y495" s="72"/>
      <c r="Z495" s="72"/>
      <c r="AA495" s="72"/>
      <c r="AB495" s="72"/>
      <c r="AC495" s="201"/>
    </row>
    <row r="496" spans="1:29" s="50" customFormat="1" ht="9.6" customHeight="1" x14ac:dyDescent="0.25">
      <c r="A496" s="182"/>
      <c r="B496" s="185"/>
      <c r="C496" s="185"/>
      <c r="D496" s="182"/>
      <c r="E496" s="63"/>
      <c r="F496" s="83" t="s">
        <v>205</v>
      </c>
      <c r="G496" s="84">
        <v>24</v>
      </c>
      <c r="H496" s="84">
        <v>24</v>
      </c>
      <c r="I496" s="59"/>
      <c r="J496" s="85"/>
      <c r="K496" s="85"/>
      <c r="L496" s="86"/>
      <c r="M496" s="86"/>
      <c r="N496" s="86"/>
      <c r="O496" s="182"/>
      <c r="P496" s="199"/>
      <c r="Q496" s="224"/>
      <c r="R496" s="185"/>
      <c r="S496" s="185"/>
      <c r="T496" s="87"/>
      <c r="U496" s="109"/>
      <c r="V496" s="185"/>
      <c r="W496" s="97"/>
      <c r="X496" s="97"/>
      <c r="Y496" s="97"/>
      <c r="Z496" s="97"/>
      <c r="AA496" s="97"/>
      <c r="AB496" s="97"/>
      <c r="AC496" s="207"/>
    </row>
    <row r="497" spans="1:29" s="50" customFormat="1" ht="9.6" customHeight="1" x14ac:dyDescent="0.25">
      <c r="A497" s="182">
        <v>51</v>
      </c>
      <c r="B497" s="183"/>
      <c r="C497" s="183" t="s">
        <v>197</v>
      </c>
      <c r="D497" s="182" t="s">
        <v>388</v>
      </c>
      <c r="E497" s="63" t="s">
        <v>202</v>
      </c>
      <c r="F497" s="63" t="s">
        <v>396</v>
      </c>
      <c r="G497" s="59">
        <v>0.97</v>
      </c>
      <c r="H497" s="59">
        <v>0.97</v>
      </c>
      <c r="I497" s="59">
        <v>0</v>
      </c>
      <c r="J497" s="63" t="s">
        <v>202</v>
      </c>
      <c r="K497" s="63" t="s">
        <v>396</v>
      </c>
      <c r="L497" s="59">
        <v>0.97</v>
      </c>
      <c r="M497" s="59">
        <v>0.97</v>
      </c>
      <c r="N497" s="59">
        <v>0</v>
      </c>
      <c r="O497" s="183" t="s">
        <v>190</v>
      </c>
      <c r="P497" s="199">
        <v>17.239999999999998</v>
      </c>
      <c r="Q497" s="215" t="s">
        <v>263</v>
      </c>
      <c r="R497" s="183"/>
      <c r="S497" s="183"/>
      <c r="T497" s="81"/>
      <c r="U497" s="91"/>
      <c r="V497" s="183" t="s">
        <v>389</v>
      </c>
      <c r="W497" s="183"/>
      <c r="X497" s="183" t="s">
        <v>264</v>
      </c>
      <c r="Y497" s="183"/>
      <c r="Z497" s="183"/>
      <c r="AA497" s="71"/>
      <c r="AB497" s="183"/>
      <c r="AC497" s="182" t="s">
        <v>397</v>
      </c>
    </row>
    <row r="498" spans="1:29" s="50" customFormat="1" ht="9.6" customHeight="1" x14ac:dyDescent="0.25">
      <c r="A498" s="182"/>
      <c r="B498" s="184"/>
      <c r="C498" s="184"/>
      <c r="D498" s="182"/>
      <c r="E498" s="63" t="s">
        <v>202</v>
      </c>
      <c r="F498" s="63" t="s">
        <v>398</v>
      </c>
      <c r="G498" s="59">
        <v>1.76</v>
      </c>
      <c r="H498" s="59">
        <v>1.76</v>
      </c>
      <c r="I498" s="59">
        <v>0</v>
      </c>
      <c r="J498" s="63" t="s">
        <v>202</v>
      </c>
      <c r="K498" s="63" t="s">
        <v>398</v>
      </c>
      <c r="L498" s="59">
        <v>1.76</v>
      </c>
      <c r="M498" s="59">
        <v>1.76</v>
      </c>
      <c r="N498" s="59">
        <v>0</v>
      </c>
      <c r="O498" s="184"/>
      <c r="P498" s="199"/>
      <c r="Q498" s="216"/>
      <c r="R498" s="184"/>
      <c r="S498" s="184"/>
      <c r="T498" s="82"/>
      <c r="U498" s="92"/>
      <c r="V498" s="184"/>
      <c r="W498" s="184"/>
      <c r="X498" s="184"/>
      <c r="Y498" s="184"/>
      <c r="Z498" s="184"/>
      <c r="AA498" s="72"/>
      <c r="AB498" s="184"/>
      <c r="AC498" s="182"/>
    </row>
    <row r="499" spans="1:29" s="50" customFormat="1" ht="9.6" customHeight="1" x14ac:dyDescent="0.25">
      <c r="A499" s="182"/>
      <c r="B499" s="184"/>
      <c r="C499" s="184"/>
      <c r="D499" s="182"/>
      <c r="E499" s="63" t="s">
        <v>202</v>
      </c>
      <c r="F499" s="63" t="s">
        <v>399</v>
      </c>
      <c r="G499" s="59">
        <v>1.94</v>
      </c>
      <c r="H499" s="59">
        <v>1.94</v>
      </c>
      <c r="I499" s="59">
        <v>0</v>
      </c>
      <c r="J499" s="63" t="s">
        <v>202</v>
      </c>
      <c r="K499" s="63" t="s">
        <v>399</v>
      </c>
      <c r="L499" s="59">
        <v>1.94</v>
      </c>
      <c r="M499" s="59">
        <v>1.94</v>
      </c>
      <c r="N499" s="59">
        <v>0</v>
      </c>
      <c r="O499" s="185"/>
      <c r="P499" s="199"/>
      <c r="Q499" s="216"/>
      <c r="R499" s="184"/>
      <c r="S499" s="184"/>
      <c r="T499" s="82"/>
      <c r="U499" s="92"/>
      <c r="V499" s="184"/>
      <c r="W499" s="184"/>
      <c r="X499" s="184"/>
      <c r="Y499" s="184"/>
      <c r="Z499" s="184"/>
      <c r="AA499" s="72"/>
      <c r="AB499" s="184"/>
      <c r="AC499" s="182"/>
    </row>
    <row r="500" spans="1:29" s="50" customFormat="1" ht="9.6" customHeight="1" x14ac:dyDescent="0.25">
      <c r="A500" s="182"/>
      <c r="B500" s="184"/>
      <c r="C500" s="184"/>
      <c r="D500" s="182"/>
      <c r="E500" s="63" t="s">
        <v>203</v>
      </c>
      <c r="F500" s="63" t="s">
        <v>400</v>
      </c>
      <c r="G500" s="59">
        <v>3.21</v>
      </c>
      <c r="H500" s="59">
        <v>3.21</v>
      </c>
      <c r="I500" s="59">
        <v>0</v>
      </c>
      <c r="J500" s="63" t="s">
        <v>203</v>
      </c>
      <c r="K500" s="63" t="s">
        <v>400</v>
      </c>
      <c r="L500" s="59">
        <v>3.21</v>
      </c>
      <c r="M500" s="59">
        <v>3.21</v>
      </c>
      <c r="N500" s="59">
        <v>0</v>
      </c>
      <c r="O500" s="62" t="s">
        <v>199</v>
      </c>
      <c r="P500" s="65">
        <v>6</v>
      </c>
      <c r="Q500" s="216"/>
      <c r="R500" s="184"/>
      <c r="S500" s="184"/>
      <c r="T500" s="82"/>
      <c r="U500" s="92"/>
      <c r="V500" s="184"/>
      <c r="W500" s="184"/>
      <c r="X500" s="184"/>
      <c r="Y500" s="184"/>
      <c r="Z500" s="184"/>
      <c r="AA500" s="72"/>
      <c r="AB500" s="184"/>
      <c r="AC500" s="182"/>
    </row>
    <row r="501" spans="1:29" s="50" customFormat="1" ht="9.6" customHeight="1" x14ac:dyDescent="0.25">
      <c r="A501" s="182"/>
      <c r="B501" s="184"/>
      <c r="C501" s="185"/>
      <c r="D501" s="182"/>
      <c r="E501" s="63" t="s">
        <v>203</v>
      </c>
      <c r="F501" s="63" t="s">
        <v>398</v>
      </c>
      <c r="G501" s="59">
        <v>2.35</v>
      </c>
      <c r="H501" s="59">
        <v>2.35</v>
      </c>
      <c r="I501" s="59">
        <v>0</v>
      </c>
      <c r="J501" s="63" t="s">
        <v>203</v>
      </c>
      <c r="K501" s="63" t="s">
        <v>398</v>
      </c>
      <c r="L501" s="59">
        <v>2.35</v>
      </c>
      <c r="M501" s="59">
        <v>2.35</v>
      </c>
      <c r="N501" s="59">
        <v>0</v>
      </c>
      <c r="O501" s="183" t="s">
        <v>201</v>
      </c>
      <c r="P501" s="199">
        <v>3</v>
      </c>
      <c r="Q501" s="216"/>
      <c r="R501" s="184"/>
      <c r="S501" s="184"/>
      <c r="T501" s="82"/>
      <c r="U501" s="92"/>
      <c r="V501" s="184"/>
      <c r="W501" s="184"/>
      <c r="X501" s="184"/>
      <c r="Y501" s="184"/>
      <c r="Z501" s="184"/>
      <c r="AA501" s="72"/>
      <c r="AB501" s="184"/>
      <c r="AC501" s="182"/>
    </row>
    <row r="502" spans="1:29" s="50" customFormat="1" ht="9.6" customHeight="1" x14ac:dyDescent="0.25">
      <c r="A502" s="182"/>
      <c r="B502" s="184"/>
      <c r="C502" s="64" t="s">
        <v>213</v>
      </c>
      <c r="D502" s="182"/>
      <c r="E502" s="63" t="s">
        <v>214</v>
      </c>
      <c r="F502" s="63" t="s">
        <v>360</v>
      </c>
      <c r="G502" s="59">
        <v>3.53</v>
      </c>
      <c r="H502" s="59">
        <v>3.53</v>
      </c>
      <c r="I502" s="59">
        <v>0</v>
      </c>
      <c r="J502" s="63" t="s">
        <v>214</v>
      </c>
      <c r="K502" s="63" t="s">
        <v>360</v>
      </c>
      <c r="L502" s="59">
        <v>3.53</v>
      </c>
      <c r="M502" s="59">
        <v>3.53</v>
      </c>
      <c r="N502" s="59">
        <v>0</v>
      </c>
      <c r="O502" s="184"/>
      <c r="P502" s="199"/>
      <c r="Q502" s="216"/>
      <c r="R502" s="184"/>
      <c r="S502" s="184"/>
      <c r="T502" s="82"/>
      <c r="U502" s="92"/>
      <c r="V502" s="184"/>
      <c r="W502" s="72"/>
      <c r="X502" s="72"/>
      <c r="Y502" s="72"/>
      <c r="Z502" s="72"/>
      <c r="AA502" s="72"/>
      <c r="AB502" s="72"/>
      <c r="AC502" s="182"/>
    </row>
    <row r="503" spans="1:29" s="50" customFormat="1" ht="9.6" customHeight="1" x14ac:dyDescent="0.25">
      <c r="A503" s="182"/>
      <c r="B503" s="184"/>
      <c r="C503" s="183"/>
      <c r="D503" s="182"/>
      <c r="E503" s="63"/>
      <c r="F503" s="74" t="s">
        <v>146</v>
      </c>
      <c r="G503" s="75">
        <f>H503+I503</f>
        <v>13.76</v>
      </c>
      <c r="H503" s="75">
        <f>SUM(H497:H502)</f>
        <v>13.76</v>
      </c>
      <c r="I503" s="75">
        <f>SUM(I497:I501)</f>
        <v>0</v>
      </c>
      <c r="J503" s="63"/>
      <c r="K503" s="74" t="s">
        <v>146</v>
      </c>
      <c r="L503" s="75">
        <f>M503+N503</f>
        <v>13.76</v>
      </c>
      <c r="M503" s="75">
        <f>SUM(M497:M502)</f>
        <v>13.76</v>
      </c>
      <c r="N503" s="75">
        <f>SUM(N497:N501)</f>
        <v>0</v>
      </c>
      <c r="O503" s="184"/>
      <c r="P503" s="199"/>
      <c r="Q503" s="216"/>
      <c r="R503" s="184"/>
      <c r="S503" s="184"/>
      <c r="T503" s="82"/>
      <c r="U503" s="92"/>
      <c r="V503" s="184"/>
      <c r="W503" s="72"/>
      <c r="X503" s="72"/>
      <c r="Y503" s="72"/>
      <c r="Z503" s="72"/>
      <c r="AA503" s="72"/>
      <c r="AB503" s="72"/>
      <c r="AC503" s="182"/>
    </row>
    <row r="504" spans="1:29" s="50" customFormat="1" ht="9.6" customHeight="1" x14ac:dyDescent="0.25">
      <c r="A504" s="182"/>
      <c r="B504" s="185"/>
      <c r="C504" s="185"/>
      <c r="D504" s="182"/>
      <c r="E504" s="63"/>
      <c r="F504" s="83" t="s">
        <v>205</v>
      </c>
      <c r="G504" s="84">
        <v>24</v>
      </c>
      <c r="H504" s="84">
        <v>24</v>
      </c>
      <c r="I504" s="59"/>
      <c r="J504" s="85"/>
      <c r="K504" s="85"/>
      <c r="L504" s="86"/>
      <c r="M504" s="86"/>
      <c r="N504" s="86"/>
      <c r="O504" s="185"/>
      <c r="P504" s="199"/>
      <c r="Q504" s="224"/>
      <c r="R504" s="185"/>
      <c r="S504" s="185"/>
      <c r="T504" s="87"/>
      <c r="U504" s="109"/>
      <c r="V504" s="185"/>
      <c r="W504" s="97"/>
      <c r="X504" s="97"/>
      <c r="Y504" s="97"/>
      <c r="Z504" s="97"/>
      <c r="AA504" s="97"/>
      <c r="AB504" s="97"/>
      <c r="AC504" s="182"/>
    </row>
    <row r="505" spans="1:29" s="50" customFormat="1" ht="18" customHeight="1" x14ac:dyDescent="0.25">
      <c r="A505" s="182">
        <v>52</v>
      </c>
      <c r="B505" s="183"/>
      <c r="C505" s="182" t="s">
        <v>197</v>
      </c>
      <c r="D505" s="182" t="s">
        <v>401</v>
      </c>
      <c r="E505" s="63" t="s">
        <v>208</v>
      </c>
      <c r="F505" s="63" t="s">
        <v>402</v>
      </c>
      <c r="G505" s="59">
        <v>6.35</v>
      </c>
      <c r="H505" s="59">
        <v>6.35</v>
      </c>
      <c r="I505" s="59">
        <v>0</v>
      </c>
      <c r="J505" s="63" t="s">
        <v>208</v>
      </c>
      <c r="K505" s="63" t="s">
        <v>402</v>
      </c>
      <c r="L505" s="59">
        <v>6.35</v>
      </c>
      <c r="M505" s="59">
        <v>6.35</v>
      </c>
      <c r="N505" s="59">
        <v>0</v>
      </c>
      <c r="O505" s="183" t="s">
        <v>190</v>
      </c>
      <c r="P505" s="188">
        <v>3.99</v>
      </c>
      <c r="Q505" s="215" t="s">
        <v>263</v>
      </c>
      <c r="R505" s="183"/>
      <c r="S505" s="183"/>
      <c r="T505" s="81"/>
      <c r="U505" s="91"/>
      <c r="V505" s="183" t="s">
        <v>403</v>
      </c>
      <c r="W505" s="183"/>
      <c r="X505" s="183" t="s">
        <v>390</v>
      </c>
      <c r="Y505" s="183"/>
      <c r="Z505" s="183"/>
      <c r="AA505" s="71"/>
      <c r="AB505" s="183"/>
      <c r="AC505" s="183" t="s">
        <v>404</v>
      </c>
    </row>
    <row r="506" spans="1:29" s="50" customFormat="1" ht="9.6" customHeight="1" x14ac:dyDescent="0.25">
      <c r="A506" s="182"/>
      <c r="B506" s="184"/>
      <c r="C506" s="182"/>
      <c r="D506" s="182"/>
      <c r="E506" s="63" t="s">
        <v>200</v>
      </c>
      <c r="F506" s="63" t="s">
        <v>405</v>
      </c>
      <c r="G506" s="59">
        <v>5.15</v>
      </c>
      <c r="H506" s="59">
        <v>5.15</v>
      </c>
      <c r="I506" s="59">
        <v>0</v>
      </c>
      <c r="J506" s="63" t="s">
        <v>200</v>
      </c>
      <c r="K506" s="63" t="s">
        <v>405</v>
      </c>
      <c r="L506" s="59">
        <v>5.15</v>
      </c>
      <c r="M506" s="59">
        <v>5.15</v>
      </c>
      <c r="N506" s="59">
        <v>0</v>
      </c>
      <c r="O506" s="185"/>
      <c r="P506" s="189"/>
      <c r="Q506" s="216"/>
      <c r="R506" s="184"/>
      <c r="S506" s="184"/>
      <c r="T506" s="82"/>
      <c r="U506" s="92"/>
      <c r="V506" s="184"/>
      <c r="W506" s="184"/>
      <c r="X506" s="184"/>
      <c r="Y506" s="184"/>
      <c r="Z506" s="184"/>
      <c r="AA506" s="72"/>
      <c r="AB506" s="184"/>
      <c r="AC506" s="184"/>
    </row>
    <row r="507" spans="1:29" s="50" customFormat="1" ht="9.6" customHeight="1" x14ac:dyDescent="0.25">
      <c r="A507" s="182"/>
      <c r="B507" s="184"/>
      <c r="C507" s="182"/>
      <c r="D507" s="182"/>
      <c r="E507" s="63" t="s">
        <v>223</v>
      </c>
      <c r="F507" s="63" t="s">
        <v>406</v>
      </c>
      <c r="G507" s="59">
        <v>1.94</v>
      </c>
      <c r="H507" s="59">
        <v>1.94</v>
      </c>
      <c r="I507" s="59">
        <v>0</v>
      </c>
      <c r="J507" s="63" t="s">
        <v>223</v>
      </c>
      <c r="K507" s="63" t="s">
        <v>406</v>
      </c>
      <c r="L507" s="59">
        <v>1.94</v>
      </c>
      <c r="M507" s="59">
        <v>1.94</v>
      </c>
      <c r="N507" s="59">
        <v>0</v>
      </c>
      <c r="O507" s="62" t="s">
        <v>199</v>
      </c>
      <c r="P507" s="65">
        <v>6</v>
      </c>
      <c r="Q507" s="216"/>
      <c r="R507" s="184"/>
      <c r="S507" s="184"/>
      <c r="T507" s="82"/>
      <c r="U507" s="92"/>
      <c r="V507" s="184"/>
      <c r="W507" s="184"/>
      <c r="X507" s="184"/>
      <c r="Y507" s="184"/>
      <c r="Z507" s="184"/>
      <c r="AA507" s="72"/>
      <c r="AB507" s="184"/>
      <c r="AC507" s="184"/>
    </row>
    <row r="508" spans="1:29" s="50" customFormat="1" ht="9.6" customHeight="1" x14ac:dyDescent="0.25">
      <c r="A508" s="182"/>
      <c r="B508" s="184"/>
      <c r="C508" s="182"/>
      <c r="D508" s="182"/>
      <c r="E508" s="63" t="s">
        <v>223</v>
      </c>
      <c r="F508" s="63" t="s">
        <v>407</v>
      </c>
      <c r="G508" s="59">
        <v>0.88</v>
      </c>
      <c r="H508" s="59">
        <v>0.88</v>
      </c>
      <c r="I508" s="59">
        <v>0</v>
      </c>
      <c r="J508" s="63" t="s">
        <v>223</v>
      </c>
      <c r="K508" s="63" t="s">
        <v>407</v>
      </c>
      <c r="L508" s="59">
        <v>0.88</v>
      </c>
      <c r="M508" s="59">
        <v>0.88</v>
      </c>
      <c r="N508" s="59">
        <v>0</v>
      </c>
      <c r="O508" s="183" t="s">
        <v>201</v>
      </c>
      <c r="P508" s="199">
        <v>3</v>
      </c>
      <c r="Q508" s="216"/>
      <c r="R508" s="184"/>
      <c r="S508" s="184"/>
      <c r="T508" s="82"/>
      <c r="U508" s="92"/>
      <c r="V508" s="184"/>
      <c r="W508" s="184"/>
      <c r="X508" s="184"/>
      <c r="Y508" s="184"/>
      <c r="Z508" s="184"/>
      <c r="AA508" s="72"/>
      <c r="AB508" s="184"/>
      <c r="AC508" s="184"/>
    </row>
    <row r="509" spans="1:29" s="50" customFormat="1" ht="9.6" customHeight="1" x14ac:dyDescent="0.25">
      <c r="A509" s="182"/>
      <c r="B509" s="184"/>
      <c r="C509" s="182"/>
      <c r="D509" s="182"/>
      <c r="E509" s="63" t="s">
        <v>211</v>
      </c>
      <c r="F509" s="70" t="s">
        <v>361</v>
      </c>
      <c r="G509" s="110">
        <v>0.91</v>
      </c>
      <c r="H509" s="110">
        <v>0.91</v>
      </c>
      <c r="I509" s="59">
        <v>0</v>
      </c>
      <c r="J509" s="63" t="s">
        <v>211</v>
      </c>
      <c r="K509" s="70" t="s">
        <v>361</v>
      </c>
      <c r="L509" s="110">
        <v>0.91</v>
      </c>
      <c r="M509" s="110">
        <v>0.91</v>
      </c>
      <c r="N509" s="59">
        <v>0</v>
      </c>
      <c r="O509" s="184"/>
      <c r="P509" s="199"/>
      <c r="Q509" s="216"/>
      <c r="R509" s="184"/>
      <c r="S509" s="184"/>
      <c r="T509" s="82"/>
      <c r="U509" s="92"/>
      <c r="V509" s="184"/>
      <c r="W509" s="184"/>
      <c r="X509" s="184"/>
      <c r="Y509" s="184"/>
      <c r="Z509" s="184"/>
      <c r="AA509" s="72"/>
      <c r="AB509" s="184"/>
      <c r="AC509" s="184"/>
    </row>
    <row r="510" spans="1:29" s="50" customFormat="1" ht="9.6" customHeight="1" x14ac:dyDescent="0.25">
      <c r="A510" s="182"/>
      <c r="B510" s="184"/>
      <c r="C510" s="182"/>
      <c r="D510" s="182"/>
      <c r="E510" s="63" t="s">
        <v>211</v>
      </c>
      <c r="F510" s="70" t="s">
        <v>359</v>
      </c>
      <c r="G510" s="110">
        <v>0.91</v>
      </c>
      <c r="H510" s="110">
        <v>0.91</v>
      </c>
      <c r="I510" s="59">
        <v>0</v>
      </c>
      <c r="J510" s="63" t="s">
        <v>211</v>
      </c>
      <c r="K510" s="70" t="s">
        <v>359</v>
      </c>
      <c r="L510" s="110">
        <v>0.91</v>
      </c>
      <c r="M510" s="110">
        <v>0.91</v>
      </c>
      <c r="N510" s="59">
        <v>0</v>
      </c>
      <c r="O510" s="185"/>
      <c r="P510" s="199"/>
      <c r="Q510" s="216"/>
      <c r="R510" s="184"/>
      <c r="S510" s="184"/>
      <c r="T510" s="82"/>
      <c r="U510" s="92"/>
      <c r="V510" s="184"/>
      <c r="W510" s="184"/>
      <c r="X510" s="184"/>
      <c r="Y510" s="184"/>
      <c r="Z510" s="184"/>
      <c r="AA510" s="72"/>
      <c r="AB510" s="184"/>
      <c r="AC510" s="184"/>
    </row>
    <row r="511" spans="1:29" s="50" customFormat="1" ht="9.6" customHeight="1" x14ac:dyDescent="0.25">
      <c r="A511" s="182"/>
      <c r="B511" s="184"/>
      <c r="C511" s="182"/>
      <c r="D511" s="182"/>
      <c r="E511" s="63" t="s">
        <v>211</v>
      </c>
      <c r="F511" s="63" t="s">
        <v>408</v>
      </c>
      <c r="G511" s="59">
        <v>1.82</v>
      </c>
      <c r="H511" s="59">
        <v>1.82</v>
      </c>
      <c r="I511" s="59">
        <v>0</v>
      </c>
      <c r="J511" s="63" t="s">
        <v>211</v>
      </c>
      <c r="K511" s="63" t="s">
        <v>408</v>
      </c>
      <c r="L511" s="59">
        <v>1.82</v>
      </c>
      <c r="M511" s="59">
        <v>1.82</v>
      </c>
      <c r="N511" s="59">
        <v>0</v>
      </c>
      <c r="O511" s="183"/>
      <c r="P511" s="188"/>
      <c r="Q511" s="216"/>
      <c r="R511" s="184"/>
      <c r="S511" s="184"/>
      <c r="T511" s="82"/>
      <c r="U511" s="92"/>
      <c r="V511" s="184"/>
      <c r="W511" s="184"/>
      <c r="X511" s="184"/>
      <c r="Y511" s="184"/>
      <c r="Z511" s="184"/>
      <c r="AA511" s="72"/>
      <c r="AB511" s="184"/>
      <c r="AC511" s="184"/>
    </row>
    <row r="512" spans="1:29" s="50" customFormat="1" ht="9.6" customHeight="1" x14ac:dyDescent="0.25">
      <c r="A512" s="182"/>
      <c r="B512" s="184"/>
      <c r="C512" s="182"/>
      <c r="D512" s="182"/>
      <c r="E512" s="63" t="s">
        <v>211</v>
      </c>
      <c r="F512" s="63" t="s">
        <v>409</v>
      </c>
      <c r="G512" s="59">
        <v>1.82</v>
      </c>
      <c r="H512" s="59">
        <v>1.82</v>
      </c>
      <c r="I512" s="59">
        <v>0</v>
      </c>
      <c r="J512" s="63" t="s">
        <v>211</v>
      </c>
      <c r="K512" s="63" t="s">
        <v>409</v>
      </c>
      <c r="L512" s="59">
        <v>1.82</v>
      </c>
      <c r="M512" s="59">
        <v>1.82</v>
      </c>
      <c r="N512" s="59">
        <v>0</v>
      </c>
      <c r="O512" s="184"/>
      <c r="P512" s="203"/>
      <c r="Q512" s="216"/>
      <c r="R512" s="184"/>
      <c r="S512" s="184"/>
      <c r="T512" s="82"/>
      <c r="U512" s="92"/>
      <c r="V512" s="184"/>
      <c r="W512" s="184"/>
      <c r="X512" s="184"/>
      <c r="Y512" s="184"/>
      <c r="Z512" s="184"/>
      <c r="AA512" s="72"/>
      <c r="AB512" s="184"/>
      <c r="AC512" s="184"/>
    </row>
    <row r="513" spans="1:29" s="50" customFormat="1" ht="9.6" customHeight="1" x14ac:dyDescent="0.25">
      <c r="A513" s="182"/>
      <c r="B513" s="184"/>
      <c r="C513" s="182"/>
      <c r="D513" s="182"/>
      <c r="E513" s="63" t="s">
        <v>211</v>
      </c>
      <c r="F513" s="63" t="s">
        <v>410</v>
      </c>
      <c r="G513" s="59">
        <v>0.88</v>
      </c>
      <c r="H513" s="59">
        <v>0.88</v>
      </c>
      <c r="I513" s="59">
        <v>0</v>
      </c>
      <c r="J513" s="63" t="s">
        <v>211</v>
      </c>
      <c r="K513" s="63" t="s">
        <v>410</v>
      </c>
      <c r="L513" s="59">
        <v>0.88</v>
      </c>
      <c r="M513" s="59">
        <v>0.88</v>
      </c>
      <c r="N513" s="59">
        <v>0</v>
      </c>
      <c r="O513" s="184"/>
      <c r="P513" s="203"/>
      <c r="Q513" s="216"/>
      <c r="R513" s="184"/>
      <c r="S513" s="184"/>
      <c r="T513" s="82"/>
      <c r="U513" s="92"/>
      <c r="V513" s="184"/>
      <c r="W513" s="72"/>
      <c r="X513" s="72"/>
      <c r="Y513" s="72"/>
      <c r="Z513" s="72"/>
      <c r="AA513" s="72"/>
      <c r="AB513" s="72"/>
      <c r="AC513" s="184"/>
    </row>
    <row r="514" spans="1:29" s="50" customFormat="1" ht="18" customHeight="1" x14ac:dyDescent="0.25">
      <c r="A514" s="182"/>
      <c r="B514" s="184"/>
      <c r="C514" s="182"/>
      <c r="D514" s="182"/>
      <c r="E514" s="63" t="s">
        <v>265</v>
      </c>
      <c r="F514" s="63" t="s">
        <v>402</v>
      </c>
      <c r="G514" s="59">
        <v>6.35</v>
      </c>
      <c r="H514" s="59">
        <v>6.35</v>
      </c>
      <c r="I514" s="59">
        <v>0</v>
      </c>
      <c r="J514" s="63" t="s">
        <v>265</v>
      </c>
      <c r="K514" s="63" t="s">
        <v>402</v>
      </c>
      <c r="L514" s="59">
        <v>6.35</v>
      </c>
      <c r="M514" s="59">
        <v>6.35</v>
      </c>
      <c r="N514" s="59">
        <v>0</v>
      </c>
      <c r="O514" s="184"/>
      <c r="P514" s="203"/>
      <c r="Q514" s="216"/>
      <c r="R514" s="184"/>
      <c r="S514" s="184"/>
      <c r="T514" s="82"/>
      <c r="U514" s="92"/>
      <c r="V514" s="184"/>
      <c r="W514" s="72"/>
      <c r="X514" s="72"/>
      <c r="Y514" s="72"/>
      <c r="Z514" s="72"/>
      <c r="AA514" s="72"/>
      <c r="AB514" s="72"/>
      <c r="AC514" s="184"/>
    </row>
    <row r="515" spans="1:29" s="50" customFormat="1" ht="9.6" customHeight="1" x14ac:dyDescent="0.25">
      <c r="A515" s="182"/>
      <c r="B515" s="184"/>
      <c r="C515" s="182"/>
      <c r="D515" s="182"/>
      <c r="E515" s="63"/>
      <c r="F515" s="74" t="s">
        <v>146</v>
      </c>
      <c r="G515" s="75">
        <f>H515+I515</f>
        <v>27.009999999999998</v>
      </c>
      <c r="H515" s="75">
        <f>SUM(H505:H514)</f>
        <v>27.009999999999998</v>
      </c>
      <c r="I515" s="75">
        <f>SUM(I505:I512)</f>
        <v>0</v>
      </c>
      <c r="J515" s="63"/>
      <c r="K515" s="74" t="s">
        <v>146</v>
      </c>
      <c r="L515" s="75">
        <f>M515+N515</f>
        <v>27.009999999999998</v>
      </c>
      <c r="M515" s="75">
        <f>SUM(M505:M514)</f>
        <v>27.009999999999998</v>
      </c>
      <c r="N515" s="75">
        <f>SUM(N505:N512)</f>
        <v>0</v>
      </c>
      <c r="O515" s="184"/>
      <c r="P515" s="203"/>
      <c r="Q515" s="216"/>
      <c r="R515" s="184"/>
      <c r="S515" s="184"/>
      <c r="T515" s="82"/>
      <c r="U515" s="92"/>
      <c r="V515" s="184"/>
      <c r="W515" s="72"/>
      <c r="X515" s="72"/>
      <c r="Y515" s="72"/>
      <c r="Z515" s="72"/>
      <c r="AA515" s="72"/>
      <c r="AB515" s="72"/>
      <c r="AC515" s="184"/>
    </row>
    <row r="516" spans="1:29" s="50" customFormat="1" ht="9.6" customHeight="1" x14ac:dyDescent="0.25">
      <c r="A516" s="182"/>
      <c r="B516" s="185"/>
      <c r="C516" s="182"/>
      <c r="D516" s="182"/>
      <c r="E516" s="63"/>
      <c r="F516" s="83" t="s">
        <v>205</v>
      </c>
      <c r="G516" s="84">
        <f>H516+I516</f>
        <v>18</v>
      </c>
      <c r="H516" s="84">
        <v>18</v>
      </c>
      <c r="I516" s="59"/>
      <c r="J516" s="85"/>
      <c r="K516" s="85"/>
      <c r="L516" s="86"/>
      <c r="M516" s="86"/>
      <c r="N516" s="86"/>
      <c r="O516" s="185"/>
      <c r="P516" s="189"/>
      <c r="Q516" s="224"/>
      <c r="R516" s="185"/>
      <c r="S516" s="185"/>
      <c r="T516" s="87"/>
      <c r="U516" s="109"/>
      <c r="V516" s="185"/>
      <c r="W516" s="97"/>
      <c r="X516" s="97"/>
      <c r="Y516" s="97"/>
      <c r="Z516" s="97"/>
      <c r="AA516" s="97"/>
      <c r="AB516" s="97"/>
      <c r="AC516" s="185"/>
    </row>
    <row r="517" spans="1:29" s="50" customFormat="1" ht="12.6" customHeight="1" x14ac:dyDescent="0.25">
      <c r="A517" s="182">
        <v>53</v>
      </c>
      <c r="B517" s="183"/>
      <c r="C517" s="182" t="s">
        <v>197</v>
      </c>
      <c r="D517" s="182" t="s">
        <v>411</v>
      </c>
      <c r="E517" s="63" t="s">
        <v>209</v>
      </c>
      <c r="F517" s="63" t="s">
        <v>412</v>
      </c>
      <c r="G517" s="59">
        <v>2.65</v>
      </c>
      <c r="H517" s="59">
        <v>2.65</v>
      </c>
      <c r="I517" s="59">
        <v>0</v>
      </c>
      <c r="J517" s="63" t="s">
        <v>209</v>
      </c>
      <c r="K517" s="63" t="s">
        <v>412</v>
      </c>
      <c r="L517" s="59">
        <v>2.65</v>
      </c>
      <c r="M517" s="59">
        <v>2.65</v>
      </c>
      <c r="N517" s="59">
        <v>0</v>
      </c>
      <c r="O517" s="183" t="s">
        <v>190</v>
      </c>
      <c r="P517" s="199">
        <v>5.77</v>
      </c>
      <c r="Q517" s="183" t="s">
        <v>413</v>
      </c>
      <c r="R517" s="183" t="s">
        <v>414</v>
      </c>
      <c r="S517" s="183"/>
      <c r="T517" s="183" t="s">
        <v>415</v>
      </c>
      <c r="U517" s="183" t="s">
        <v>416</v>
      </c>
      <c r="V517" s="183" t="s">
        <v>389</v>
      </c>
      <c r="W517" s="183"/>
      <c r="X517" s="183"/>
      <c r="Y517" s="183"/>
      <c r="Z517" s="183"/>
      <c r="AA517" s="71"/>
      <c r="AB517" s="183"/>
      <c r="AC517" s="200"/>
    </row>
    <row r="518" spans="1:29" s="50" customFormat="1" ht="12" customHeight="1" x14ac:dyDescent="0.25">
      <c r="A518" s="182"/>
      <c r="B518" s="184"/>
      <c r="C518" s="182"/>
      <c r="D518" s="182"/>
      <c r="E518" s="63" t="s">
        <v>200</v>
      </c>
      <c r="F518" s="63" t="s">
        <v>417</v>
      </c>
      <c r="G518" s="59">
        <v>5.15</v>
      </c>
      <c r="H518" s="59">
        <v>5.15</v>
      </c>
      <c r="I518" s="59">
        <v>0</v>
      </c>
      <c r="J518" s="63" t="s">
        <v>200</v>
      </c>
      <c r="K518" s="63" t="s">
        <v>417</v>
      </c>
      <c r="L518" s="59">
        <v>5.15</v>
      </c>
      <c r="M518" s="59">
        <v>5.15</v>
      </c>
      <c r="N518" s="59">
        <v>0</v>
      </c>
      <c r="O518" s="184"/>
      <c r="P518" s="199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72"/>
      <c r="AB518" s="184"/>
      <c r="AC518" s="201"/>
    </row>
    <row r="519" spans="1:29" s="50" customFormat="1" ht="9.6" customHeight="1" x14ac:dyDescent="0.25">
      <c r="A519" s="182"/>
      <c r="B519" s="184"/>
      <c r="C519" s="182"/>
      <c r="D519" s="182"/>
      <c r="E519" s="63" t="s">
        <v>200</v>
      </c>
      <c r="F519" s="63" t="s">
        <v>398</v>
      </c>
      <c r="G519" s="59">
        <v>2.64</v>
      </c>
      <c r="H519" s="59">
        <v>2.64</v>
      </c>
      <c r="I519" s="59">
        <v>0</v>
      </c>
      <c r="J519" s="63" t="s">
        <v>200</v>
      </c>
      <c r="K519" s="63" t="s">
        <v>398</v>
      </c>
      <c r="L519" s="59">
        <v>2.64</v>
      </c>
      <c r="M519" s="59">
        <v>2.64</v>
      </c>
      <c r="N519" s="59">
        <v>0</v>
      </c>
      <c r="O519" s="62" t="s">
        <v>199</v>
      </c>
      <c r="P519" s="65">
        <v>6</v>
      </c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  <c r="AA519" s="72"/>
      <c r="AB519" s="184"/>
      <c r="AC519" s="201"/>
    </row>
    <row r="520" spans="1:29" s="50" customFormat="1" ht="9.6" customHeight="1" x14ac:dyDescent="0.25">
      <c r="A520" s="182"/>
      <c r="B520" s="184"/>
      <c r="C520" s="182"/>
      <c r="D520" s="182"/>
      <c r="E520" s="63" t="s">
        <v>223</v>
      </c>
      <c r="F520" s="63" t="s">
        <v>418</v>
      </c>
      <c r="G520" s="59">
        <v>5.82</v>
      </c>
      <c r="H520" s="59">
        <v>5.82</v>
      </c>
      <c r="I520" s="59">
        <v>0</v>
      </c>
      <c r="J520" s="63" t="s">
        <v>223</v>
      </c>
      <c r="K520" s="63" t="s">
        <v>418</v>
      </c>
      <c r="L520" s="59">
        <v>5.82</v>
      </c>
      <c r="M520" s="59">
        <v>5.82</v>
      </c>
      <c r="N520" s="59">
        <v>0</v>
      </c>
      <c r="O520" s="183" t="s">
        <v>201</v>
      </c>
      <c r="P520" s="199">
        <v>3</v>
      </c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  <c r="AA520" s="72"/>
      <c r="AB520" s="184"/>
      <c r="AC520" s="201"/>
    </row>
    <row r="521" spans="1:29" s="50" customFormat="1" ht="9.6" customHeight="1" x14ac:dyDescent="0.25">
      <c r="A521" s="182"/>
      <c r="B521" s="184"/>
      <c r="C521" s="182"/>
      <c r="D521" s="182"/>
      <c r="E521" s="63" t="s">
        <v>223</v>
      </c>
      <c r="F521" s="63" t="s">
        <v>419</v>
      </c>
      <c r="G521" s="59">
        <v>2.64</v>
      </c>
      <c r="H521" s="59">
        <v>2.64</v>
      </c>
      <c r="I521" s="59">
        <v>0</v>
      </c>
      <c r="J521" s="63" t="s">
        <v>223</v>
      </c>
      <c r="K521" s="63" t="s">
        <v>419</v>
      </c>
      <c r="L521" s="59">
        <v>2.64</v>
      </c>
      <c r="M521" s="59">
        <v>2.64</v>
      </c>
      <c r="N521" s="59">
        <v>0</v>
      </c>
      <c r="O521" s="184"/>
      <c r="P521" s="199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  <c r="AA521" s="72"/>
      <c r="AB521" s="184"/>
      <c r="AC521" s="201"/>
    </row>
    <row r="522" spans="1:29" s="50" customFormat="1" ht="9.6" customHeight="1" x14ac:dyDescent="0.25">
      <c r="A522" s="182"/>
      <c r="B522" s="184"/>
      <c r="C522" s="182"/>
      <c r="D522" s="182"/>
      <c r="E522" s="63" t="s">
        <v>211</v>
      </c>
      <c r="F522" s="63" t="s">
        <v>420</v>
      </c>
      <c r="G522" s="59">
        <v>4.5599999999999996</v>
      </c>
      <c r="H522" s="59">
        <v>4.5599999999999996</v>
      </c>
      <c r="I522" s="59">
        <v>0</v>
      </c>
      <c r="J522" s="63" t="s">
        <v>211</v>
      </c>
      <c r="K522" s="63" t="s">
        <v>420</v>
      </c>
      <c r="L522" s="59">
        <v>4.5599999999999996</v>
      </c>
      <c r="M522" s="59">
        <v>4.5599999999999996</v>
      </c>
      <c r="N522" s="59">
        <v>0</v>
      </c>
      <c r="O522" s="185"/>
      <c r="P522" s="199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  <c r="AA522" s="72"/>
      <c r="AB522" s="184"/>
      <c r="AC522" s="201"/>
    </row>
    <row r="523" spans="1:29" s="50" customFormat="1" ht="9.6" customHeight="1" x14ac:dyDescent="0.25">
      <c r="A523" s="182"/>
      <c r="B523" s="184"/>
      <c r="C523" s="182"/>
      <c r="D523" s="182"/>
      <c r="E523" s="63" t="s">
        <v>211</v>
      </c>
      <c r="F523" s="63" t="s">
        <v>410</v>
      </c>
      <c r="G523" s="59">
        <v>2.65</v>
      </c>
      <c r="H523" s="59">
        <v>2.65</v>
      </c>
      <c r="I523" s="59">
        <v>0</v>
      </c>
      <c r="J523" s="63" t="s">
        <v>211</v>
      </c>
      <c r="K523" s="63" t="s">
        <v>410</v>
      </c>
      <c r="L523" s="59">
        <v>2.65</v>
      </c>
      <c r="M523" s="59">
        <v>2.65</v>
      </c>
      <c r="N523" s="59">
        <v>0</v>
      </c>
      <c r="O523" s="183"/>
      <c r="P523" s="188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  <c r="AA523" s="72"/>
      <c r="AB523" s="184"/>
      <c r="AC523" s="201"/>
    </row>
    <row r="524" spans="1:29" s="50" customFormat="1" ht="9.6" customHeight="1" x14ac:dyDescent="0.25">
      <c r="A524" s="182"/>
      <c r="B524" s="184"/>
      <c r="C524" s="182"/>
      <c r="D524" s="182"/>
      <c r="E524" s="63" t="s">
        <v>211</v>
      </c>
      <c r="F524" s="63" t="s">
        <v>410</v>
      </c>
      <c r="G524" s="59">
        <v>0.88</v>
      </c>
      <c r="H524" s="59">
        <v>0.88</v>
      </c>
      <c r="I524" s="59">
        <v>0</v>
      </c>
      <c r="J524" s="63" t="s">
        <v>211</v>
      </c>
      <c r="K524" s="63" t="s">
        <v>410</v>
      </c>
      <c r="L524" s="59">
        <v>0.88</v>
      </c>
      <c r="M524" s="59">
        <v>0.88</v>
      </c>
      <c r="N524" s="59">
        <v>0</v>
      </c>
      <c r="O524" s="184"/>
      <c r="P524" s="203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  <c r="AA524" s="72"/>
      <c r="AB524" s="184"/>
      <c r="AC524" s="201"/>
    </row>
    <row r="525" spans="1:29" s="50" customFormat="1" ht="9.6" customHeight="1" x14ac:dyDescent="0.25">
      <c r="A525" s="182"/>
      <c r="B525" s="184"/>
      <c r="C525" s="182"/>
      <c r="D525" s="182"/>
      <c r="E525" s="63"/>
      <c r="F525" s="74" t="s">
        <v>146</v>
      </c>
      <c r="G525" s="75">
        <f>H525+I525</f>
        <v>26.99</v>
      </c>
      <c r="H525" s="75">
        <f>SUM(H517:H524)</f>
        <v>26.99</v>
      </c>
      <c r="I525" s="75">
        <f>SUM(I517:I524)</f>
        <v>0</v>
      </c>
      <c r="J525" s="63"/>
      <c r="K525" s="74" t="s">
        <v>146</v>
      </c>
      <c r="L525" s="75">
        <f>M525+N525</f>
        <v>26.99</v>
      </c>
      <c r="M525" s="75">
        <f>SUM(M517:M524)</f>
        <v>26.99</v>
      </c>
      <c r="N525" s="75">
        <f>SUM(N517:N524)</f>
        <v>0</v>
      </c>
      <c r="O525" s="184"/>
      <c r="P525" s="203"/>
      <c r="Q525" s="184"/>
      <c r="R525" s="184"/>
      <c r="S525" s="184"/>
      <c r="T525" s="184"/>
      <c r="U525" s="184"/>
      <c r="V525" s="184"/>
      <c r="W525" s="72"/>
      <c r="X525" s="72"/>
      <c r="Y525" s="72"/>
      <c r="Z525" s="72"/>
      <c r="AA525" s="72"/>
      <c r="AB525" s="72"/>
      <c r="AC525" s="201"/>
    </row>
    <row r="526" spans="1:29" s="50" customFormat="1" ht="9.6" customHeight="1" x14ac:dyDescent="0.25">
      <c r="A526" s="182"/>
      <c r="B526" s="185"/>
      <c r="C526" s="182"/>
      <c r="D526" s="182"/>
      <c r="E526" s="63"/>
      <c r="F526" s="83" t="s">
        <v>205</v>
      </c>
      <c r="G526" s="84">
        <v>24</v>
      </c>
      <c r="H526" s="84">
        <v>24</v>
      </c>
      <c r="I526" s="59"/>
      <c r="J526" s="85"/>
      <c r="K526" s="85"/>
      <c r="L526" s="86"/>
      <c r="M526" s="86"/>
      <c r="N526" s="86"/>
      <c r="O526" s="185"/>
      <c r="P526" s="189"/>
      <c r="Q526" s="185"/>
      <c r="R526" s="185"/>
      <c r="S526" s="185"/>
      <c r="T526" s="185"/>
      <c r="U526" s="185"/>
      <c r="V526" s="185"/>
      <c r="W526" s="97"/>
      <c r="X526" s="97"/>
      <c r="Y526" s="97"/>
      <c r="Z526" s="97"/>
      <c r="AA526" s="97"/>
      <c r="AB526" s="97"/>
      <c r="AC526" s="207"/>
    </row>
    <row r="527" spans="1:29" s="50" customFormat="1" ht="19.5" customHeight="1" x14ac:dyDescent="0.25">
      <c r="A527" s="182">
        <v>54</v>
      </c>
      <c r="B527" s="183"/>
      <c r="C527" s="183" t="s">
        <v>197</v>
      </c>
      <c r="D527" s="183" t="s">
        <v>411</v>
      </c>
      <c r="E527" s="63" t="s">
        <v>208</v>
      </c>
      <c r="F527" s="63" t="s">
        <v>421</v>
      </c>
      <c r="G527" s="59">
        <v>3.18</v>
      </c>
      <c r="H527" s="59">
        <v>3.18</v>
      </c>
      <c r="I527" s="59">
        <v>0</v>
      </c>
      <c r="J527" s="63" t="s">
        <v>208</v>
      </c>
      <c r="K527" s="63" t="s">
        <v>421</v>
      </c>
      <c r="L527" s="59">
        <v>3.18</v>
      </c>
      <c r="M527" s="59">
        <v>3.18</v>
      </c>
      <c r="N527" s="59">
        <v>0</v>
      </c>
      <c r="O527" s="183" t="s">
        <v>190</v>
      </c>
      <c r="P527" s="199">
        <v>13.06</v>
      </c>
      <c r="Q527" s="216" t="s">
        <v>263</v>
      </c>
      <c r="R527" s="184"/>
      <c r="S527" s="184"/>
      <c r="T527" s="183"/>
      <c r="U527" s="92"/>
      <c r="V527" s="183" t="s">
        <v>422</v>
      </c>
      <c r="W527" s="184"/>
      <c r="X527" s="184" t="s">
        <v>264</v>
      </c>
      <c r="Y527" s="184"/>
      <c r="Z527" s="184"/>
      <c r="AA527" s="72"/>
      <c r="AB527" s="184"/>
      <c r="AC527" s="182" t="s">
        <v>423</v>
      </c>
    </row>
    <row r="528" spans="1:29" s="50" customFormat="1" ht="15.75" customHeight="1" x14ac:dyDescent="0.25">
      <c r="A528" s="182"/>
      <c r="B528" s="184"/>
      <c r="C528" s="184"/>
      <c r="D528" s="184"/>
      <c r="E528" s="63" t="s">
        <v>200</v>
      </c>
      <c r="F528" s="63" t="s">
        <v>417</v>
      </c>
      <c r="G528" s="59">
        <v>5.15</v>
      </c>
      <c r="H528" s="59">
        <v>5.15</v>
      </c>
      <c r="I528" s="59">
        <v>0</v>
      </c>
      <c r="J528" s="63" t="s">
        <v>200</v>
      </c>
      <c r="K528" s="63" t="s">
        <v>417</v>
      </c>
      <c r="L528" s="59">
        <v>5.15</v>
      </c>
      <c r="M528" s="59">
        <v>5.15</v>
      </c>
      <c r="N528" s="59">
        <v>0</v>
      </c>
      <c r="O528" s="185"/>
      <c r="P528" s="189"/>
      <c r="Q528" s="216"/>
      <c r="R528" s="184"/>
      <c r="S528" s="184"/>
      <c r="T528" s="184"/>
      <c r="U528" s="92"/>
      <c r="V528" s="184"/>
      <c r="W528" s="184"/>
      <c r="X528" s="184"/>
      <c r="Y528" s="184"/>
      <c r="Z528" s="184"/>
      <c r="AA528" s="72"/>
      <c r="AB528" s="184"/>
      <c r="AC528" s="182"/>
    </row>
    <row r="529" spans="1:29" s="50" customFormat="1" ht="9.6" customHeight="1" x14ac:dyDescent="0.25">
      <c r="A529" s="182"/>
      <c r="B529" s="184"/>
      <c r="C529" s="184"/>
      <c r="D529" s="184"/>
      <c r="E529" s="63" t="s">
        <v>223</v>
      </c>
      <c r="F529" s="63" t="s">
        <v>419</v>
      </c>
      <c r="G529" s="59">
        <v>0.88</v>
      </c>
      <c r="H529" s="59">
        <v>0.88</v>
      </c>
      <c r="I529" s="59">
        <v>0</v>
      </c>
      <c r="J529" s="63" t="s">
        <v>223</v>
      </c>
      <c r="K529" s="63" t="s">
        <v>419</v>
      </c>
      <c r="L529" s="59">
        <v>0.88</v>
      </c>
      <c r="M529" s="59">
        <v>0.88</v>
      </c>
      <c r="N529" s="59">
        <v>0</v>
      </c>
      <c r="O529" s="62" t="s">
        <v>199</v>
      </c>
      <c r="P529" s="65">
        <v>2</v>
      </c>
      <c r="Q529" s="216"/>
      <c r="R529" s="184"/>
      <c r="S529" s="184"/>
      <c r="T529" s="184"/>
      <c r="U529" s="92"/>
      <c r="V529" s="184"/>
      <c r="W529" s="184"/>
      <c r="X529" s="184"/>
      <c r="Y529" s="184"/>
      <c r="Z529" s="184"/>
      <c r="AA529" s="72"/>
      <c r="AB529" s="184"/>
      <c r="AC529" s="182"/>
    </row>
    <row r="530" spans="1:29" s="50" customFormat="1" ht="13.5" customHeight="1" x14ac:dyDescent="0.25">
      <c r="A530" s="182"/>
      <c r="B530" s="184"/>
      <c r="C530" s="184"/>
      <c r="D530" s="184"/>
      <c r="E530" s="63" t="s">
        <v>223</v>
      </c>
      <c r="F530" s="63" t="s">
        <v>418</v>
      </c>
      <c r="G530" s="59">
        <v>5.82</v>
      </c>
      <c r="H530" s="59">
        <v>5.82</v>
      </c>
      <c r="I530" s="59">
        <v>0</v>
      </c>
      <c r="J530" s="63" t="s">
        <v>223</v>
      </c>
      <c r="K530" s="63" t="s">
        <v>418</v>
      </c>
      <c r="L530" s="59">
        <v>5.82</v>
      </c>
      <c r="M530" s="59">
        <v>5.82</v>
      </c>
      <c r="N530" s="59">
        <v>0</v>
      </c>
      <c r="O530" s="92"/>
      <c r="P530" s="111"/>
      <c r="Q530" s="216"/>
      <c r="R530" s="184"/>
      <c r="S530" s="184"/>
      <c r="T530" s="184"/>
      <c r="U530" s="92"/>
      <c r="V530" s="184"/>
      <c r="W530" s="72"/>
      <c r="X530" s="72"/>
      <c r="Y530" s="72"/>
      <c r="Z530" s="72"/>
      <c r="AA530" s="72"/>
      <c r="AB530" s="72"/>
      <c r="AC530" s="182"/>
    </row>
    <row r="531" spans="1:29" s="50" customFormat="1" ht="10.5" customHeight="1" x14ac:dyDescent="0.25">
      <c r="A531" s="182"/>
      <c r="B531" s="184"/>
      <c r="C531" s="184"/>
      <c r="D531" s="184"/>
      <c r="E531" s="63" t="s">
        <v>211</v>
      </c>
      <c r="F531" s="63" t="s">
        <v>420</v>
      </c>
      <c r="G531" s="59">
        <v>4.5599999999999996</v>
      </c>
      <c r="H531" s="59">
        <v>4.5599999999999996</v>
      </c>
      <c r="I531" s="59">
        <v>0</v>
      </c>
      <c r="J531" s="63" t="s">
        <v>211</v>
      </c>
      <c r="K531" s="63" t="s">
        <v>420</v>
      </c>
      <c r="L531" s="59">
        <v>4.5599999999999996</v>
      </c>
      <c r="M531" s="59">
        <v>4.5599999999999996</v>
      </c>
      <c r="N531" s="59">
        <v>0</v>
      </c>
      <c r="O531" s="92"/>
      <c r="P531" s="111"/>
      <c r="Q531" s="216"/>
      <c r="R531" s="184"/>
      <c r="S531" s="184"/>
      <c r="T531" s="184"/>
      <c r="U531" s="92"/>
      <c r="V531" s="184"/>
      <c r="W531" s="72"/>
      <c r="X531" s="72"/>
      <c r="Y531" s="72"/>
      <c r="Z531" s="72"/>
      <c r="AA531" s="72"/>
      <c r="AB531" s="72"/>
      <c r="AC531" s="182"/>
    </row>
    <row r="532" spans="1:29" s="50" customFormat="1" ht="13.5" customHeight="1" x14ac:dyDescent="0.25">
      <c r="A532" s="182"/>
      <c r="B532" s="184"/>
      <c r="C532" s="184"/>
      <c r="D532" s="184"/>
      <c r="E532" s="63"/>
      <c r="F532" s="74" t="s">
        <v>146</v>
      </c>
      <c r="G532" s="75">
        <f>H532+I532</f>
        <v>19.59</v>
      </c>
      <c r="H532" s="75">
        <f>SUM(H527:H531)</f>
        <v>19.59</v>
      </c>
      <c r="I532" s="75">
        <f>SUM(I527:I531)</f>
        <v>0</v>
      </c>
      <c r="J532" s="63"/>
      <c r="K532" s="74" t="s">
        <v>146</v>
      </c>
      <c r="L532" s="75">
        <f>M532+N532</f>
        <v>19.59</v>
      </c>
      <c r="M532" s="75">
        <f>SUM(M527:M531)</f>
        <v>19.59</v>
      </c>
      <c r="N532" s="75">
        <f>SUM(N527:N529)</f>
        <v>0</v>
      </c>
      <c r="O532" s="82"/>
      <c r="P532" s="203"/>
      <c r="Q532" s="216"/>
      <c r="R532" s="184"/>
      <c r="S532" s="184"/>
      <c r="T532" s="184"/>
      <c r="U532" s="92"/>
      <c r="V532" s="184"/>
      <c r="W532" s="72"/>
      <c r="X532" s="72"/>
      <c r="Y532" s="72"/>
      <c r="Z532" s="72"/>
      <c r="AA532" s="72"/>
      <c r="AB532" s="72"/>
      <c r="AC532" s="182"/>
    </row>
    <row r="533" spans="1:29" s="50" customFormat="1" ht="9.6" customHeight="1" x14ac:dyDescent="0.25">
      <c r="A533" s="182"/>
      <c r="B533" s="185"/>
      <c r="C533" s="185"/>
      <c r="D533" s="185"/>
      <c r="E533" s="63"/>
      <c r="F533" s="83" t="s">
        <v>205</v>
      </c>
      <c r="G533" s="84">
        <v>24</v>
      </c>
      <c r="H533" s="84">
        <v>24</v>
      </c>
      <c r="I533" s="59"/>
      <c r="J533" s="85"/>
      <c r="K533" s="85"/>
      <c r="L533" s="86"/>
      <c r="M533" s="86"/>
      <c r="N533" s="86"/>
      <c r="O533" s="87"/>
      <c r="P533" s="189"/>
      <c r="Q533" s="224"/>
      <c r="R533" s="185"/>
      <c r="S533" s="185"/>
      <c r="T533" s="185"/>
      <c r="U533" s="109"/>
      <c r="V533" s="185"/>
      <c r="W533" s="97"/>
      <c r="X533" s="97"/>
      <c r="Y533" s="97"/>
      <c r="Z533" s="97"/>
      <c r="AA533" s="97"/>
      <c r="AB533" s="97"/>
      <c r="AC533" s="182"/>
    </row>
    <row r="534" spans="1:29" s="50" customFormat="1" ht="9.6" customHeight="1" x14ac:dyDescent="0.25">
      <c r="A534" s="182">
        <v>55</v>
      </c>
      <c r="B534" s="183"/>
      <c r="C534" s="183" t="s">
        <v>197</v>
      </c>
      <c r="D534" s="182" t="s">
        <v>424</v>
      </c>
      <c r="E534" s="63" t="s">
        <v>230</v>
      </c>
      <c r="F534" s="63" t="s">
        <v>425</v>
      </c>
      <c r="G534" s="59">
        <v>3.09</v>
      </c>
      <c r="H534" s="59">
        <v>3.09</v>
      </c>
      <c r="I534" s="59">
        <v>0</v>
      </c>
      <c r="J534" s="63" t="s">
        <v>230</v>
      </c>
      <c r="K534" s="63" t="s">
        <v>425</v>
      </c>
      <c r="L534" s="59">
        <v>3.09</v>
      </c>
      <c r="M534" s="59">
        <v>3.09</v>
      </c>
      <c r="N534" s="59">
        <v>0</v>
      </c>
      <c r="O534" s="198" t="s">
        <v>190</v>
      </c>
      <c r="P534" s="188">
        <v>10.39</v>
      </c>
      <c r="Q534" s="183" t="s">
        <v>413</v>
      </c>
      <c r="R534" s="183" t="s">
        <v>414</v>
      </c>
      <c r="S534" s="183"/>
      <c r="T534" s="183" t="s">
        <v>426</v>
      </c>
      <c r="U534" s="183" t="s">
        <v>427</v>
      </c>
      <c r="V534" s="183" t="s">
        <v>403</v>
      </c>
      <c r="W534" s="183"/>
      <c r="X534" s="183"/>
      <c r="Y534" s="183"/>
      <c r="Z534" s="183"/>
      <c r="AA534" s="71"/>
      <c r="AB534" s="183"/>
      <c r="AC534" s="200"/>
    </row>
    <row r="535" spans="1:29" s="50" customFormat="1" ht="9.6" customHeight="1" x14ac:dyDescent="0.25">
      <c r="A535" s="182"/>
      <c r="B535" s="184"/>
      <c r="C535" s="184"/>
      <c r="D535" s="182"/>
      <c r="E535" s="63" t="s">
        <v>230</v>
      </c>
      <c r="F535" s="63" t="s">
        <v>354</v>
      </c>
      <c r="G535" s="59">
        <v>1.03</v>
      </c>
      <c r="H535" s="59">
        <v>1.03</v>
      </c>
      <c r="I535" s="59">
        <v>0</v>
      </c>
      <c r="J535" s="63" t="s">
        <v>230</v>
      </c>
      <c r="K535" s="63" t="s">
        <v>354</v>
      </c>
      <c r="L535" s="59">
        <v>1.03</v>
      </c>
      <c r="M535" s="59">
        <v>1.03</v>
      </c>
      <c r="N535" s="59">
        <v>0</v>
      </c>
      <c r="O535" s="198"/>
      <c r="P535" s="203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72"/>
      <c r="AB535" s="184"/>
      <c r="AC535" s="201"/>
    </row>
    <row r="536" spans="1:29" s="50" customFormat="1" ht="9.6" customHeight="1" x14ac:dyDescent="0.25">
      <c r="A536" s="182"/>
      <c r="B536" s="184"/>
      <c r="C536" s="184"/>
      <c r="D536" s="182"/>
      <c r="E536" s="63" t="s">
        <v>230</v>
      </c>
      <c r="F536" s="63" t="s">
        <v>363</v>
      </c>
      <c r="G536" s="59">
        <v>1.03</v>
      </c>
      <c r="H536" s="59">
        <v>1.03</v>
      </c>
      <c r="I536" s="59">
        <v>0</v>
      </c>
      <c r="J536" s="63" t="s">
        <v>230</v>
      </c>
      <c r="K536" s="63" t="s">
        <v>363</v>
      </c>
      <c r="L536" s="59">
        <v>1.03</v>
      </c>
      <c r="M536" s="59">
        <v>1.03</v>
      </c>
      <c r="N536" s="59">
        <v>0</v>
      </c>
      <c r="O536" s="198"/>
      <c r="P536" s="203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72"/>
      <c r="AB536" s="184"/>
      <c r="AC536" s="201"/>
    </row>
    <row r="537" spans="1:29" s="50" customFormat="1" ht="9.6" customHeight="1" x14ac:dyDescent="0.25">
      <c r="A537" s="182"/>
      <c r="B537" s="184"/>
      <c r="C537" s="184"/>
      <c r="D537" s="182"/>
      <c r="E537" s="63" t="s">
        <v>230</v>
      </c>
      <c r="F537" s="63" t="s">
        <v>379</v>
      </c>
      <c r="G537" s="59">
        <v>2.06</v>
      </c>
      <c r="H537" s="59">
        <v>2.06</v>
      </c>
      <c r="I537" s="59">
        <v>0</v>
      </c>
      <c r="J537" s="63" t="s">
        <v>230</v>
      </c>
      <c r="K537" s="63" t="s">
        <v>379</v>
      </c>
      <c r="L537" s="59">
        <v>2.06</v>
      </c>
      <c r="M537" s="59">
        <v>2.06</v>
      </c>
      <c r="N537" s="59">
        <v>0</v>
      </c>
      <c r="O537" s="62" t="s">
        <v>199</v>
      </c>
      <c r="P537" s="65">
        <v>6</v>
      </c>
      <c r="Q537" s="184"/>
      <c r="R537" s="184"/>
      <c r="S537" s="184"/>
      <c r="T537" s="184"/>
      <c r="U537" s="184"/>
      <c r="V537" s="184"/>
      <c r="W537" s="184"/>
      <c r="X537" s="184"/>
      <c r="Y537" s="184"/>
      <c r="Z537" s="184"/>
      <c r="AA537" s="72"/>
      <c r="AB537" s="184"/>
      <c r="AC537" s="201"/>
    </row>
    <row r="538" spans="1:29" s="50" customFormat="1" ht="9.6" customHeight="1" x14ac:dyDescent="0.25">
      <c r="A538" s="182"/>
      <c r="B538" s="184"/>
      <c r="C538" s="184"/>
      <c r="D538" s="182"/>
      <c r="E538" s="63" t="s">
        <v>222</v>
      </c>
      <c r="F538" s="63" t="s">
        <v>359</v>
      </c>
      <c r="G538" s="59">
        <v>0.97</v>
      </c>
      <c r="H538" s="59">
        <v>0.97</v>
      </c>
      <c r="I538" s="59">
        <v>0</v>
      </c>
      <c r="J538" s="63" t="s">
        <v>222</v>
      </c>
      <c r="K538" s="63" t="s">
        <v>359</v>
      </c>
      <c r="L538" s="59">
        <v>0.97</v>
      </c>
      <c r="M538" s="59">
        <v>0.97</v>
      </c>
      <c r="N538" s="59">
        <v>0</v>
      </c>
      <c r="O538" s="198" t="s">
        <v>201</v>
      </c>
      <c r="P538" s="199">
        <v>3</v>
      </c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  <c r="AA538" s="72"/>
      <c r="AB538" s="184"/>
      <c r="AC538" s="201"/>
    </row>
    <row r="539" spans="1:29" s="50" customFormat="1" ht="9.6" customHeight="1" x14ac:dyDescent="0.25">
      <c r="A539" s="182"/>
      <c r="B539" s="184"/>
      <c r="C539" s="184"/>
      <c r="D539" s="182"/>
      <c r="E539" s="63" t="s">
        <v>222</v>
      </c>
      <c r="F539" s="63" t="s">
        <v>358</v>
      </c>
      <c r="G539" s="59">
        <v>1.94</v>
      </c>
      <c r="H539" s="59">
        <v>1.94</v>
      </c>
      <c r="I539" s="59">
        <v>0</v>
      </c>
      <c r="J539" s="63" t="s">
        <v>222</v>
      </c>
      <c r="K539" s="63" t="s">
        <v>358</v>
      </c>
      <c r="L539" s="59">
        <v>1.94</v>
      </c>
      <c r="M539" s="59">
        <v>1.94</v>
      </c>
      <c r="N539" s="59">
        <v>0</v>
      </c>
      <c r="O539" s="198"/>
      <c r="P539" s="199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72"/>
      <c r="AB539" s="184"/>
      <c r="AC539" s="201"/>
    </row>
    <row r="540" spans="1:29" s="50" customFormat="1" ht="9.6" customHeight="1" x14ac:dyDescent="0.25">
      <c r="A540" s="182"/>
      <c r="B540" s="184"/>
      <c r="C540" s="184"/>
      <c r="D540" s="182"/>
      <c r="E540" s="63" t="s">
        <v>222</v>
      </c>
      <c r="F540" s="63" t="s">
        <v>363</v>
      </c>
      <c r="G540" s="59">
        <v>0.97</v>
      </c>
      <c r="H540" s="59">
        <v>0.97</v>
      </c>
      <c r="I540" s="59">
        <v>0</v>
      </c>
      <c r="J540" s="63" t="s">
        <v>222</v>
      </c>
      <c r="K540" s="63" t="s">
        <v>363</v>
      </c>
      <c r="L540" s="59">
        <v>0.97</v>
      </c>
      <c r="M540" s="59">
        <v>0.97</v>
      </c>
      <c r="N540" s="59">
        <v>0</v>
      </c>
      <c r="O540" s="198"/>
      <c r="P540" s="199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  <c r="AA540" s="72"/>
      <c r="AB540" s="184"/>
      <c r="AC540" s="201"/>
    </row>
    <row r="541" spans="1:29" s="50" customFormat="1" ht="9.6" customHeight="1" x14ac:dyDescent="0.25">
      <c r="A541" s="182"/>
      <c r="B541" s="184"/>
      <c r="C541" s="184"/>
      <c r="D541" s="182"/>
      <c r="E541" s="63" t="s">
        <v>222</v>
      </c>
      <c r="F541" s="63" t="s">
        <v>379</v>
      </c>
      <c r="G541" s="59">
        <v>1.94</v>
      </c>
      <c r="H541" s="59">
        <v>1.94</v>
      </c>
      <c r="I541" s="59">
        <v>0</v>
      </c>
      <c r="J541" s="63" t="s">
        <v>222</v>
      </c>
      <c r="K541" s="63" t="s">
        <v>379</v>
      </c>
      <c r="L541" s="59">
        <v>1.94</v>
      </c>
      <c r="M541" s="59">
        <v>1.94</v>
      </c>
      <c r="N541" s="59">
        <v>0</v>
      </c>
      <c r="O541" s="183" t="s">
        <v>428</v>
      </c>
      <c r="P541" s="188">
        <v>1</v>
      </c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  <c r="AA541" s="72"/>
      <c r="AB541" s="184"/>
      <c r="AC541" s="201"/>
    </row>
    <row r="542" spans="1:29" s="50" customFormat="1" ht="15" customHeight="1" x14ac:dyDescent="0.25">
      <c r="A542" s="182"/>
      <c r="B542" s="184"/>
      <c r="C542" s="184"/>
      <c r="D542" s="182"/>
      <c r="E542" s="63" t="s">
        <v>222</v>
      </c>
      <c r="F542" s="63" t="s">
        <v>429</v>
      </c>
      <c r="G542" s="59">
        <v>1.94</v>
      </c>
      <c r="H542" s="59">
        <v>1.94</v>
      </c>
      <c r="I542" s="59">
        <v>0</v>
      </c>
      <c r="J542" s="63" t="s">
        <v>222</v>
      </c>
      <c r="K542" s="63" t="s">
        <v>429</v>
      </c>
      <c r="L542" s="59">
        <v>1.94</v>
      </c>
      <c r="M542" s="59">
        <v>1.94</v>
      </c>
      <c r="N542" s="59">
        <v>0</v>
      </c>
      <c r="O542" s="185"/>
      <c r="P542" s="189"/>
      <c r="Q542" s="184"/>
      <c r="R542" s="184"/>
      <c r="S542" s="184"/>
      <c r="T542" s="184"/>
      <c r="U542" s="184"/>
      <c r="V542" s="184"/>
      <c r="W542" s="72"/>
      <c r="X542" s="72"/>
      <c r="Y542" s="72"/>
      <c r="Z542" s="72"/>
      <c r="AA542" s="72"/>
      <c r="AB542" s="72"/>
      <c r="AC542" s="201"/>
    </row>
    <row r="543" spans="1:29" s="50" customFormat="1" ht="9.6" customHeight="1" x14ac:dyDescent="0.25">
      <c r="A543" s="182"/>
      <c r="B543" s="184"/>
      <c r="C543" s="185"/>
      <c r="D543" s="182"/>
      <c r="E543" s="63" t="s">
        <v>210</v>
      </c>
      <c r="F543" s="63" t="s">
        <v>363</v>
      </c>
      <c r="G543" s="59">
        <v>1.82</v>
      </c>
      <c r="H543" s="59">
        <v>1.82</v>
      </c>
      <c r="I543" s="59">
        <v>0</v>
      </c>
      <c r="J543" s="63" t="s">
        <v>210</v>
      </c>
      <c r="K543" s="63" t="s">
        <v>363</v>
      </c>
      <c r="L543" s="59">
        <v>1.82</v>
      </c>
      <c r="M543" s="59">
        <v>1.82</v>
      </c>
      <c r="N543" s="59">
        <v>0</v>
      </c>
      <c r="O543" s="183"/>
      <c r="P543" s="188"/>
      <c r="Q543" s="184"/>
      <c r="R543" s="184"/>
      <c r="S543" s="184"/>
      <c r="T543" s="184"/>
      <c r="U543" s="184"/>
      <c r="V543" s="184"/>
      <c r="W543" s="72"/>
      <c r="X543" s="72"/>
      <c r="Y543" s="72"/>
      <c r="Z543" s="72"/>
      <c r="AA543" s="72"/>
      <c r="AB543" s="72"/>
      <c r="AC543" s="201"/>
    </row>
    <row r="544" spans="1:29" s="50" customFormat="1" ht="9.6" customHeight="1" x14ac:dyDescent="0.25">
      <c r="A544" s="182"/>
      <c r="B544" s="184"/>
      <c r="C544" s="183" t="s">
        <v>213</v>
      </c>
      <c r="D544" s="182"/>
      <c r="E544" s="63" t="s">
        <v>255</v>
      </c>
      <c r="F544" s="63" t="s">
        <v>363</v>
      </c>
      <c r="G544" s="59">
        <v>0.94</v>
      </c>
      <c r="H544" s="59">
        <v>0.94</v>
      </c>
      <c r="I544" s="59">
        <v>0</v>
      </c>
      <c r="J544" s="63" t="s">
        <v>255</v>
      </c>
      <c r="K544" s="63" t="s">
        <v>363</v>
      </c>
      <c r="L544" s="59">
        <v>0.94</v>
      </c>
      <c r="M544" s="59">
        <v>0.94</v>
      </c>
      <c r="N544" s="59">
        <v>0</v>
      </c>
      <c r="O544" s="184"/>
      <c r="P544" s="203"/>
      <c r="Q544" s="184"/>
      <c r="R544" s="184"/>
      <c r="S544" s="184"/>
      <c r="T544" s="184"/>
      <c r="U544" s="184"/>
      <c r="V544" s="184"/>
      <c r="W544" s="72"/>
      <c r="X544" s="72"/>
      <c r="Y544" s="72"/>
      <c r="Z544" s="72"/>
      <c r="AA544" s="72"/>
      <c r="AB544" s="72"/>
      <c r="AC544" s="201"/>
    </row>
    <row r="545" spans="1:29" s="50" customFormat="1" ht="9.6" customHeight="1" x14ac:dyDescent="0.25">
      <c r="A545" s="182"/>
      <c r="B545" s="184"/>
      <c r="C545" s="185"/>
      <c r="D545" s="182"/>
      <c r="E545" s="63" t="s">
        <v>255</v>
      </c>
      <c r="F545" s="63" t="s">
        <v>379</v>
      </c>
      <c r="G545" s="59">
        <v>1.88</v>
      </c>
      <c r="H545" s="59">
        <v>1.88</v>
      </c>
      <c r="I545" s="59">
        <v>0</v>
      </c>
      <c r="J545" s="63" t="s">
        <v>255</v>
      </c>
      <c r="K545" s="63" t="s">
        <v>379</v>
      </c>
      <c r="L545" s="59">
        <v>1.88</v>
      </c>
      <c r="M545" s="59">
        <v>1.88</v>
      </c>
      <c r="N545" s="59">
        <v>0</v>
      </c>
      <c r="O545" s="184"/>
      <c r="P545" s="203"/>
      <c r="Q545" s="184"/>
      <c r="R545" s="184"/>
      <c r="S545" s="184"/>
      <c r="T545" s="184"/>
      <c r="U545" s="184"/>
      <c r="V545" s="184"/>
      <c r="W545" s="72"/>
      <c r="X545" s="72"/>
      <c r="Y545" s="72"/>
      <c r="Z545" s="72"/>
      <c r="AA545" s="72"/>
      <c r="AB545" s="72"/>
      <c r="AC545" s="201"/>
    </row>
    <row r="546" spans="1:29" s="50" customFormat="1" ht="9.6" customHeight="1" x14ac:dyDescent="0.25">
      <c r="A546" s="182"/>
      <c r="B546" s="184"/>
      <c r="C546" s="183"/>
      <c r="D546" s="182"/>
      <c r="E546" s="63"/>
      <c r="F546" s="74" t="s">
        <v>146</v>
      </c>
      <c r="G546" s="75">
        <f>H546+I546</f>
        <v>19.61</v>
      </c>
      <c r="H546" s="75">
        <f>SUM(H534:H545)</f>
        <v>19.61</v>
      </c>
      <c r="I546" s="75">
        <f>SUM(I534:I541)</f>
        <v>0</v>
      </c>
      <c r="J546" s="63"/>
      <c r="K546" s="74" t="s">
        <v>146</v>
      </c>
      <c r="L546" s="75">
        <f>M546+N546</f>
        <v>19.61</v>
      </c>
      <c r="M546" s="75">
        <f>SUM(M534:M545)</f>
        <v>19.61</v>
      </c>
      <c r="N546" s="75">
        <f>SUM(N534:N541)</f>
        <v>0</v>
      </c>
      <c r="O546" s="184"/>
      <c r="P546" s="203"/>
      <c r="Q546" s="184"/>
      <c r="R546" s="184"/>
      <c r="S546" s="184"/>
      <c r="T546" s="184"/>
      <c r="U546" s="184"/>
      <c r="V546" s="184"/>
      <c r="W546" s="72"/>
      <c r="X546" s="72"/>
      <c r="Y546" s="72"/>
      <c r="Z546" s="72"/>
      <c r="AA546" s="72"/>
      <c r="AB546" s="72"/>
      <c r="AC546" s="201"/>
    </row>
    <row r="547" spans="1:29" s="50" customFormat="1" ht="9.6" customHeight="1" x14ac:dyDescent="0.25">
      <c r="A547" s="182"/>
      <c r="B547" s="185"/>
      <c r="C547" s="185"/>
      <c r="D547" s="182"/>
      <c r="E547" s="63"/>
      <c r="F547" s="83" t="s">
        <v>205</v>
      </c>
      <c r="G547" s="84">
        <v>18</v>
      </c>
      <c r="H547" s="84">
        <v>18</v>
      </c>
      <c r="I547" s="59"/>
      <c r="J547" s="85"/>
      <c r="K547" s="85"/>
      <c r="L547" s="86"/>
      <c r="M547" s="86"/>
      <c r="N547" s="86"/>
      <c r="O547" s="185"/>
      <c r="P547" s="189"/>
      <c r="Q547" s="185"/>
      <c r="R547" s="185"/>
      <c r="S547" s="185"/>
      <c r="T547" s="185"/>
      <c r="U547" s="185"/>
      <c r="V547" s="185"/>
      <c r="W547" s="97"/>
      <c r="X547" s="97"/>
      <c r="Y547" s="97"/>
      <c r="Z547" s="97"/>
      <c r="AA547" s="97"/>
      <c r="AB547" s="97"/>
      <c r="AC547" s="207"/>
    </row>
    <row r="548" spans="1:29" s="50" customFormat="1" ht="9.6" customHeight="1" x14ac:dyDescent="0.25">
      <c r="A548" s="182">
        <v>56</v>
      </c>
      <c r="B548" s="183"/>
      <c r="C548" s="183" t="s">
        <v>197</v>
      </c>
      <c r="D548" s="182" t="s">
        <v>424</v>
      </c>
      <c r="E548" s="63" t="s">
        <v>208</v>
      </c>
      <c r="F548" s="63" t="s">
        <v>361</v>
      </c>
      <c r="G548" s="59">
        <v>1.06</v>
      </c>
      <c r="H548" s="59">
        <v>1.06</v>
      </c>
      <c r="I548" s="59">
        <v>0</v>
      </c>
      <c r="J548" s="63" t="s">
        <v>208</v>
      </c>
      <c r="K548" s="63" t="s">
        <v>361</v>
      </c>
      <c r="L548" s="59">
        <v>1.06</v>
      </c>
      <c r="M548" s="59">
        <v>1.06</v>
      </c>
      <c r="N548" s="59">
        <v>0</v>
      </c>
      <c r="O548" s="198" t="s">
        <v>190</v>
      </c>
      <c r="P548" s="188">
        <v>10.29</v>
      </c>
      <c r="Q548" s="183" t="s">
        <v>413</v>
      </c>
      <c r="R548" s="183" t="s">
        <v>414</v>
      </c>
      <c r="S548" s="183"/>
      <c r="T548" s="183" t="s">
        <v>430</v>
      </c>
      <c r="U548" s="183" t="s">
        <v>431</v>
      </c>
      <c r="V548" s="183" t="s">
        <v>403</v>
      </c>
      <c r="W548" s="183"/>
      <c r="X548" s="183"/>
      <c r="Y548" s="183"/>
      <c r="Z548" s="183"/>
      <c r="AA548" s="71"/>
      <c r="AB548" s="183"/>
      <c r="AC548" s="200"/>
    </row>
    <row r="549" spans="1:29" s="50" customFormat="1" ht="9.6" customHeight="1" x14ac:dyDescent="0.25">
      <c r="A549" s="182"/>
      <c r="B549" s="184"/>
      <c r="C549" s="184"/>
      <c r="D549" s="182"/>
      <c r="E549" s="63" t="s">
        <v>208</v>
      </c>
      <c r="F549" s="63" t="s">
        <v>354</v>
      </c>
      <c r="G549" s="59">
        <v>1.06</v>
      </c>
      <c r="H549" s="59">
        <v>1.06</v>
      </c>
      <c r="I549" s="59">
        <v>0</v>
      </c>
      <c r="J549" s="63" t="s">
        <v>208</v>
      </c>
      <c r="K549" s="63" t="s">
        <v>354</v>
      </c>
      <c r="L549" s="59">
        <v>1.06</v>
      </c>
      <c r="M549" s="59">
        <v>1.06</v>
      </c>
      <c r="N549" s="59">
        <v>0</v>
      </c>
      <c r="O549" s="198"/>
      <c r="P549" s="203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  <c r="AA549" s="72"/>
      <c r="AB549" s="184"/>
      <c r="AC549" s="201"/>
    </row>
    <row r="550" spans="1:29" s="50" customFormat="1" ht="9.6" customHeight="1" x14ac:dyDescent="0.25">
      <c r="A550" s="182"/>
      <c r="B550" s="184"/>
      <c r="C550" s="184"/>
      <c r="D550" s="182"/>
      <c r="E550" s="63" t="s">
        <v>208</v>
      </c>
      <c r="F550" s="63" t="s">
        <v>363</v>
      </c>
      <c r="G550" s="59">
        <v>2.12</v>
      </c>
      <c r="H550" s="59">
        <v>2.12</v>
      </c>
      <c r="I550" s="59">
        <v>0</v>
      </c>
      <c r="J550" s="63" t="s">
        <v>208</v>
      </c>
      <c r="K550" s="63" t="s">
        <v>363</v>
      </c>
      <c r="L550" s="59">
        <v>2.12</v>
      </c>
      <c r="M550" s="59">
        <v>2.12</v>
      </c>
      <c r="N550" s="59">
        <v>0</v>
      </c>
      <c r="O550" s="198"/>
      <c r="P550" s="203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72"/>
      <c r="AB550" s="184"/>
      <c r="AC550" s="201"/>
    </row>
    <row r="551" spans="1:29" s="50" customFormat="1" ht="9.6" customHeight="1" x14ac:dyDescent="0.25">
      <c r="A551" s="182"/>
      <c r="B551" s="184"/>
      <c r="C551" s="184"/>
      <c r="D551" s="182"/>
      <c r="E551" s="63" t="s">
        <v>222</v>
      </c>
      <c r="F551" s="63" t="s">
        <v>361</v>
      </c>
      <c r="G551" s="59">
        <v>1.94</v>
      </c>
      <c r="H551" s="59">
        <v>1.94</v>
      </c>
      <c r="I551" s="59">
        <v>0</v>
      </c>
      <c r="J551" s="63" t="s">
        <v>222</v>
      </c>
      <c r="K551" s="63" t="s">
        <v>361</v>
      </c>
      <c r="L551" s="59">
        <v>1.94</v>
      </c>
      <c r="M551" s="59">
        <v>1.94</v>
      </c>
      <c r="N551" s="59">
        <v>0</v>
      </c>
      <c r="O551" s="62" t="s">
        <v>199</v>
      </c>
      <c r="P551" s="65">
        <v>6</v>
      </c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  <c r="AA551" s="72"/>
      <c r="AB551" s="184"/>
      <c r="AC551" s="201"/>
    </row>
    <row r="552" spans="1:29" s="50" customFormat="1" ht="9.6" customHeight="1" x14ac:dyDescent="0.25">
      <c r="A552" s="182"/>
      <c r="B552" s="184"/>
      <c r="C552" s="184"/>
      <c r="D552" s="182"/>
      <c r="E552" s="63" t="s">
        <v>222</v>
      </c>
      <c r="F552" s="63" t="s">
        <v>354</v>
      </c>
      <c r="G552" s="59">
        <v>0.97</v>
      </c>
      <c r="H552" s="59">
        <v>0.97</v>
      </c>
      <c r="I552" s="59">
        <v>0</v>
      </c>
      <c r="J552" s="63" t="s">
        <v>222</v>
      </c>
      <c r="K552" s="63" t="s">
        <v>354</v>
      </c>
      <c r="L552" s="59">
        <v>0.97</v>
      </c>
      <c r="M552" s="59">
        <v>0.97</v>
      </c>
      <c r="N552" s="59">
        <v>0</v>
      </c>
      <c r="O552" s="198" t="s">
        <v>201</v>
      </c>
      <c r="P552" s="199">
        <v>3</v>
      </c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  <c r="AA552" s="72"/>
      <c r="AB552" s="184"/>
      <c r="AC552" s="201"/>
    </row>
    <row r="553" spans="1:29" s="50" customFormat="1" ht="9.6" customHeight="1" x14ac:dyDescent="0.25">
      <c r="A553" s="182"/>
      <c r="B553" s="184"/>
      <c r="C553" s="184"/>
      <c r="D553" s="182"/>
      <c r="E553" s="63" t="s">
        <v>222</v>
      </c>
      <c r="F553" s="63" t="s">
        <v>378</v>
      </c>
      <c r="G553" s="59">
        <v>2.65</v>
      </c>
      <c r="H553" s="59">
        <v>2.65</v>
      </c>
      <c r="I553" s="59">
        <v>0</v>
      </c>
      <c r="J553" s="63" t="s">
        <v>222</v>
      </c>
      <c r="K553" s="63" t="s">
        <v>378</v>
      </c>
      <c r="L553" s="59">
        <v>2.65</v>
      </c>
      <c r="M553" s="59">
        <v>2.65</v>
      </c>
      <c r="N553" s="59">
        <v>0</v>
      </c>
      <c r="O553" s="198"/>
      <c r="P553" s="199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  <c r="AA553" s="72"/>
      <c r="AB553" s="184"/>
      <c r="AC553" s="201"/>
    </row>
    <row r="554" spans="1:29" s="50" customFormat="1" ht="9.6" customHeight="1" x14ac:dyDescent="0.25">
      <c r="A554" s="182"/>
      <c r="B554" s="184"/>
      <c r="C554" s="184"/>
      <c r="D554" s="182"/>
      <c r="E554" s="63" t="s">
        <v>210</v>
      </c>
      <c r="F554" s="63" t="s">
        <v>359</v>
      </c>
      <c r="G554" s="59">
        <v>1.82</v>
      </c>
      <c r="H554" s="59">
        <v>1.82</v>
      </c>
      <c r="I554" s="59">
        <v>0</v>
      </c>
      <c r="J554" s="63" t="s">
        <v>210</v>
      </c>
      <c r="K554" s="63" t="s">
        <v>359</v>
      </c>
      <c r="L554" s="59">
        <v>1.82</v>
      </c>
      <c r="M554" s="59">
        <v>1.82</v>
      </c>
      <c r="N554" s="59">
        <v>0</v>
      </c>
      <c r="O554" s="198"/>
      <c r="P554" s="199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  <c r="AA554" s="72"/>
      <c r="AB554" s="184"/>
      <c r="AC554" s="201"/>
    </row>
    <row r="555" spans="1:29" s="50" customFormat="1" ht="9.6" customHeight="1" x14ac:dyDescent="0.25">
      <c r="A555" s="182"/>
      <c r="B555" s="184"/>
      <c r="C555" s="184"/>
      <c r="D555" s="182"/>
      <c r="E555" s="63" t="s">
        <v>210</v>
      </c>
      <c r="F555" s="63" t="s">
        <v>358</v>
      </c>
      <c r="G555" s="59">
        <v>2.74</v>
      </c>
      <c r="H555" s="59">
        <v>2.74</v>
      </c>
      <c r="I555" s="59">
        <v>0</v>
      </c>
      <c r="J555" s="63" t="s">
        <v>210</v>
      </c>
      <c r="K555" s="63" t="s">
        <v>358</v>
      </c>
      <c r="L555" s="59">
        <v>2.74</v>
      </c>
      <c r="M555" s="59">
        <v>2.74</v>
      </c>
      <c r="N555" s="59">
        <v>0</v>
      </c>
      <c r="O555" s="182" t="s">
        <v>432</v>
      </c>
      <c r="P555" s="199">
        <v>1</v>
      </c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  <c r="AA555" s="72"/>
      <c r="AB555" s="184"/>
      <c r="AC555" s="201"/>
    </row>
    <row r="556" spans="1:29" s="50" customFormat="1" ht="9.6" customHeight="1" x14ac:dyDescent="0.25">
      <c r="A556" s="182"/>
      <c r="B556" s="184"/>
      <c r="C556" s="184"/>
      <c r="D556" s="182"/>
      <c r="E556" s="63" t="s">
        <v>210</v>
      </c>
      <c r="F556" s="63" t="s">
        <v>377</v>
      </c>
      <c r="G556" s="59">
        <v>2.65</v>
      </c>
      <c r="H556" s="59">
        <v>2.65</v>
      </c>
      <c r="I556" s="59">
        <v>0</v>
      </c>
      <c r="J556" s="63" t="s">
        <v>210</v>
      </c>
      <c r="K556" s="63" t="s">
        <v>377</v>
      </c>
      <c r="L556" s="59">
        <v>2.65</v>
      </c>
      <c r="M556" s="59">
        <v>2.65</v>
      </c>
      <c r="N556" s="59">
        <v>0</v>
      </c>
      <c r="O556" s="182"/>
      <c r="P556" s="199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  <c r="AA556" s="72"/>
      <c r="AB556" s="184"/>
      <c r="AC556" s="201"/>
    </row>
    <row r="557" spans="1:29" s="50" customFormat="1" ht="9.6" customHeight="1" x14ac:dyDescent="0.25">
      <c r="A557" s="182"/>
      <c r="B557" s="184"/>
      <c r="C557" s="184"/>
      <c r="D557" s="182"/>
      <c r="E557" s="63" t="s">
        <v>203</v>
      </c>
      <c r="F557" s="63" t="s">
        <v>433</v>
      </c>
      <c r="G557" s="59">
        <v>0.59</v>
      </c>
      <c r="H557" s="59">
        <v>0.59</v>
      </c>
      <c r="I557" s="59">
        <v>0</v>
      </c>
      <c r="J557" s="63" t="s">
        <v>203</v>
      </c>
      <c r="K557" s="63" t="s">
        <v>433</v>
      </c>
      <c r="L557" s="59">
        <v>0.59</v>
      </c>
      <c r="M557" s="59">
        <v>0.59</v>
      </c>
      <c r="N557" s="59">
        <v>0</v>
      </c>
      <c r="O557" s="182"/>
      <c r="P557" s="199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  <c r="AA557" s="72"/>
      <c r="AB557" s="184"/>
      <c r="AC557" s="201"/>
    </row>
    <row r="558" spans="1:29" s="50" customFormat="1" ht="9.6" customHeight="1" x14ac:dyDescent="0.25">
      <c r="A558" s="182"/>
      <c r="B558" s="184"/>
      <c r="C558" s="185"/>
      <c r="D558" s="182"/>
      <c r="E558" s="63" t="s">
        <v>203</v>
      </c>
      <c r="F558" s="63" t="s">
        <v>378</v>
      </c>
      <c r="G558" s="59">
        <v>1.17</v>
      </c>
      <c r="H558" s="59">
        <v>1.17</v>
      </c>
      <c r="I558" s="59">
        <v>0</v>
      </c>
      <c r="J558" s="63" t="s">
        <v>203</v>
      </c>
      <c r="K558" s="63" t="s">
        <v>378</v>
      </c>
      <c r="L558" s="59">
        <v>1.17</v>
      </c>
      <c r="M558" s="59">
        <v>1.17</v>
      </c>
      <c r="N558" s="59">
        <v>0</v>
      </c>
      <c r="O558" s="182"/>
      <c r="P558" s="199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  <c r="AA558" s="72"/>
      <c r="AB558" s="184"/>
      <c r="AC558" s="201"/>
    </row>
    <row r="559" spans="1:29" s="50" customFormat="1" ht="9.6" customHeight="1" x14ac:dyDescent="0.25">
      <c r="A559" s="182"/>
      <c r="B559" s="184"/>
      <c r="C559" s="72" t="s">
        <v>213</v>
      </c>
      <c r="D559" s="182"/>
      <c r="E559" s="63" t="s">
        <v>255</v>
      </c>
      <c r="F559" s="63" t="s">
        <v>358</v>
      </c>
      <c r="G559" s="59">
        <v>0.94</v>
      </c>
      <c r="H559" s="59">
        <v>0.94</v>
      </c>
      <c r="I559" s="59">
        <v>0</v>
      </c>
      <c r="J559" s="63" t="s">
        <v>255</v>
      </c>
      <c r="K559" s="63" t="s">
        <v>358</v>
      </c>
      <c r="L559" s="59">
        <v>0.94</v>
      </c>
      <c r="M559" s="59">
        <v>0.94</v>
      </c>
      <c r="N559" s="59">
        <v>0</v>
      </c>
      <c r="O559" s="183"/>
      <c r="P559" s="188"/>
      <c r="Q559" s="184"/>
      <c r="R559" s="184"/>
      <c r="S559" s="184"/>
      <c r="T559" s="184"/>
      <c r="U559" s="184"/>
      <c r="V559" s="184"/>
      <c r="W559" s="72"/>
      <c r="X559" s="72"/>
      <c r="Y559" s="72"/>
      <c r="Z559" s="72"/>
      <c r="AA559" s="72"/>
      <c r="AB559" s="72"/>
      <c r="AC559" s="201"/>
    </row>
    <row r="560" spans="1:29" s="50" customFormat="1" ht="9.6" customHeight="1" x14ac:dyDescent="0.25">
      <c r="A560" s="182"/>
      <c r="B560" s="184"/>
      <c r="C560" s="183"/>
      <c r="D560" s="182"/>
      <c r="E560" s="63"/>
      <c r="F560" s="74" t="s">
        <v>146</v>
      </c>
      <c r="G560" s="75">
        <f>H560+I560</f>
        <v>19.709999999999997</v>
      </c>
      <c r="H560" s="75">
        <f>SUM(H548:H559)</f>
        <v>19.709999999999997</v>
      </c>
      <c r="I560" s="75">
        <f>SUM(I548:I559)</f>
        <v>0</v>
      </c>
      <c r="J560" s="63"/>
      <c r="K560" s="74" t="s">
        <v>146</v>
      </c>
      <c r="L560" s="75">
        <f>M560+N560</f>
        <v>19.709999999999997</v>
      </c>
      <c r="M560" s="75">
        <f>SUM(M548:M559)</f>
        <v>19.709999999999997</v>
      </c>
      <c r="N560" s="75">
        <f>SUM(N548:N558)</f>
        <v>0</v>
      </c>
      <c r="O560" s="184"/>
      <c r="P560" s="203"/>
      <c r="Q560" s="184"/>
      <c r="R560" s="184"/>
      <c r="S560" s="184"/>
      <c r="T560" s="184"/>
      <c r="U560" s="184"/>
      <c r="V560" s="184"/>
      <c r="W560" s="72"/>
      <c r="X560" s="72"/>
      <c r="Y560" s="72"/>
      <c r="Z560" s="72"/>
      <c r="AA560" s="72"/>
      <c r="AB560" s="72"/>
      <c r="AC560" s="201"/>
    </row>
    <row r="561" spans="1:29" s="50" customFormat="1" ht="9.6" customHeight="1" x14ac:dyDescent="0.25">
      <c r="A561" s="182"/>
      <c r="B561" s="185"/>
      <c r="C561" s="185"/>
      <c r="D561" s="182"/>
      <c r="E561" s="63"/>
      <c r="F561" s="83" t="s">
        <v>205</v>
      </c>
      <c r="G561" s="84">
        <f>H561+I561</f>
        <v>18</v>
      </c>
      <c r="H561" s="84">
        <v>18</v>
      </c>
      <c r="I561" s="59"/>
      <c r="J561" s="85"/>
      <c r="K561" s="85"/>
      <c r="L561" s="86"/>
      <c r="M561" s="86"/>
      <c r="N561" s="86"/>
      <c r="O561" s="185"/>
      <c r="P561" s="189"/>
      <c r="Q561" s="185"/>
      <c r="R561" s="185"/>
      <c r="S561" s="185"/>
      <c r="T561" s="185"/>
      <c r="U561" s="185"/>
      <c r="V561" s="185"/>
      <c r="W561" s="97"/>
      <c r="X561" s="97"/>
      <c r="Y561" s="97"/>
      <c r="Z561" s="97"/>
      <c r="AA561" s="97"/>
      <c r="AB561" s="97"/>
      <c r="AC561" s="207"/>
    </row>
    <row r="562" spans="1:29" s="50" customFormat="1" ht="9.6" customHeight="1" x14ac:dyDescent="0.25">
      <c r="A562" s="182">
        <v>57</v>
      </c>
      <c r="B562" s="183"/>
      <c r="C562" s="183" t="s">
        <v>197</v>
      </c>
      <c r="D562" s="182" t="s">
        <v>424</v>
      </c>
      <c r="E562" s="63" t="s">
        <v>208</v>
      </c>
      <c r="F562" s="63" t="s">
        <v>361</v>
      </c>
      <c r="G562" s="59">
        <v>3.18</v>
      </c>
      <c r="H562" s="59">
        <v>3.18</v>
      </c>
      <c r="I562" s="59">
        <v>0</v>
      </c>
      <c r="J562" s="63" t="s">
        <v>208</v>
      </c>
      <c r="K562" s="63" t="s">
        <v>361</v>
      </c>
      <c r="L562" s="59">
        <v>3.18</v>
      </c>
      <c r="M562" s="59">
        <v>3.18</v>
      </c>
      <c r="N562" s="59">
        <v>0</v>
      </c>
      <c r="O562" s="198" t="s">
        <v>190</v>
      </c>
      <c r="P562" s="188">
        <v>10.48</v>
      </c>
      <c r="Q562" s="183" t="s">
        <v>413</v>
      </c>
      <c r="R562" s="183" t="s">
        <v>414</v>
      </c>
      <c r="S562" s="183"/>
      <c r="T562" s="208" t="s">
        <v>434</v>
      </c>
      <c r="U562" s="183" t="s">
        <v>435</v>
      </c>
      <c r="V562" s="183" t="s">
        <v>403</v>
      </c>
      <c r="W562" s="183"/>
      <c r="X562" s="183"/>
      <c r="Y562" s="183"/>
      <c r="Z562" s="183"/>
      <c r="AA562" s="71"/>
      <c r="AB562" s="183"/>
      <c r="AC562" s="200"/>
    </row>
    <row r="563" spans="1:29" s="50" customFormat="1" ht="9.6" customHeight="1" x14ac:dyDescent="0.25">
      <c r="A563" s="182"/>
      <c r="B563" s="184"/>
      <c r="C563" s="184"/>
      <c r="D563" s="182"/>
      <c r="E563" s="63" t="s">
        <v>208</v>
      </c>
      <c r="F563" s="63" t="s">
        <v>354</v>
      </c>
      <c r="G563" s="59">
        <v>1.06</v>
      </c>
      <c r="H563" s="59">
        <v>1.06</v>
      </c>
      <c r="I563" s="59">
        <v>0</v>
      </c>
      <c r="J563" s="63" t="s">
        <v>208</v>
      </c>
      <c r="K563" s="63" t="s">
        <v>354</v>
      </c>
      <c r="L563" s="59">
        <v>1.06</v>
      </c>
      <c r="M563" s="59">
        <v>1.06</v>
      </c>
      <c r="N563" s="59">
        <v>0</v>
      </c>
      <c r="O563" s="198"/>
      <c r="P563" s="203"/>
      <c r="Q563" s="184"/>
      <c r="R563" s="184"/>
      <c r="S563" s="184"/>
      <c r="T563" s="209"/>
      <c r="U563" s="184"/>
      <c r="V563" s="184"/>
      <c r="W563" s="184"/>
      <c r="X563" s="184"/>
      <c r="Y563" s="184"/>
      <c r="Z563" s="184"/>
      <c r="AA563" s="72"/>
      <c r="AB563" s="184"/>
      <c r="AC563" s="201"/>
    </row>
    <row r="564" spans="1:29" s="50" customFormat="1" ht="9.6" customHeight="1" x14ac:dyDescent="0.25">
      <c r="A564" s="182"/>
      <c r="B564" s="184"/>
      <c r="C564" s="184"/>
      <c r="D564" s="182"/>
      <c r="E564" s="63" t="s">
        <v>203</v>
      </c>
      <c r="F564" s="63" t="s">
        <v>361</v>
      </c>
      <c r="G564" s="59">
        <v>0.91</v>
      </c>
      <c r="H564" s="59">
        <v>0.91</v>
      </c>
      <c r="I564" s="59">
        <v>0</v>
      </c>
      <c r="J564" s="63" t="s">
        <v>203</v>
      </c>
      <c r="K564" s="63" t="s">
        <v>361</v>
      </c>
      <c r="L564" s="59">
        <v>0.91</v>
      </c>
      <c r="M564" s="59">
        <v>0.91</v>
      </c>
      <c r="N564" s="59">
        <v>0</v>
      </c>
      <c r="O564" s="198"/>
      <c r="P564" s="203"/>
      <c r="Q564" s="184"/>
      <c r="R564" s="184"/>
      <c r="S564" s="184"/>
      <c r="T564" s="209"/>
      <c r="U564" s="184"/>
      <c r="V564" s="184"/>
      <c r="W564" s="184"/>
      <c r="X564" s="184"/>
      <c r="Y564" s="184"/>
      <c r="Z564" s="184"/>
      <c r="AA564" s="72"/>
      <c r="AB564" s="184"/>
      <c r="AC564" s="201"/>
    </row>
    <row r="565" spans="1:29" s="50" customFormat="1" ht="9.6" customHeight="1" x14ac:dyDescent="0.25">
      <c r="A565" s="182"/>
      <c r="B565" s="184"/>
      <c r="C565" s="184"/>
      <c r="D565" s="182"/>
      <c r="E565" s="63" t="s">
        <v>203</v>
      </c>
      <c r="F565" s="63" t="s">
        <v>359</v>
      </c>
      <c r="G565" s="59">
        <v>0.91</v>
      </c>
      <c r="H565" s="59">
        <v>0.91</v>
      </c>
      <c r="I565" s="59">
        <v>0</v>
      </c>
      <c r="J565" s="63" t="s">
        <v>203</v>
      </c>
      <c r="K565" s="63" t="s">
        <v>359</v>
      </c>
      <c r="L565" s="59">
        <v>0.91</v>
      </c>
      <c r="M565" s="59">
        <v>0.91</v>
      </c>
      <c r="N565" s="59">
        <v>0</v>
      </c>
      <c r="O565" s="62" t="s">
        <v>199</v>
      </c>
      <c r="P565" s="65">
        <v>6</v>
      </c>
      <c r="Q565" s="184"/>
      <c r="R565" s="184"/>
      <c r="S565" s="184"/>
      <c r="T565" s="209"/>
      <c r="U565" s="184"/>
      <c r="V565" s="184"/>
      <c r="W565" s="184"/>
      <c r="X565" s="184"/>
      <c r="Y565" s="184"/>
      <c r="Z565" s="184"/>
      <c r="AA565" s="72"/>
      <c r="AB565" s="184"/>
      <c r="AC565" s="201"/>
    </row>
    <row r="566" spans="1:29" s="50" customFormat="1" ht="9.6" customHeight="1" x14ac:dyDescent="0.25">
      <c r="A566" s="182"/>
      <c r="B566" s="184"/>
      <c r="C566" s="184"/>
      <c r="D566" s="182"/>
      <c r="E566" s="63" t="s">
        <v>203</v>
      </c>
      <c r="F566" s="63" t="s">
        <v>363</v>
      </c>
      <c r="G566" s="59">
        <v>1.82</v>
      </c>
      <c r="H566" s="59">
        <v>1.82</v>
      </c>
      <c r="I566" s="59">
        <v>0</v>
      </c>
      <c r="J566" s="63" t="s">
        <v>203</v>
      </c>
      <c r="K566" s="63" t="s">
        <v>363</v>
      </c>
      <c r="L566" s="59">
        <v>1.82</v>
      </c>
      <c r="M566" s="59">
        <v>1.82</v>
      </c>
      <c r="N566" s="59">
        <v>0</v>
      </c>
      <c r="O566" s="198" t="s">
        <v>201</v>
      </c>
      <c r="P566" s="199">
        <v>3</v>
      </c>
      <c r="Q566" s="184"/>
      <c r="R566" s="184"/>
      <c r="S566" s="184"/>
      <c r="T566" s="209"/>
      <c r="U566" s="184"/>
      <c r="V566" s="184"/>
      <c r="W566" s="184"/>
      <c r="X566" s="184"/>
      <c r="Y566" s="184"/>
      <c r="Z566" s="184"/>
      <c r="AA566" s="72"/>
      <c r="AB566" s="184"/>
      <c r="AC566" s="201"/>
    </row>
    <row r="567" spans="1:29" s="50" customFormat="1" ht="9.6" customHeight="1" x14ac:dyDescent="0.25">
      <c r="A567" s="182"/>
      <c r="B567" s="184"/>
      <c r="C567" s="184"/>
      <c r="D567" s="182"/>
      <c r="E567" s="63" t="s">
        <v>203</v>
      </c>
      <c r="F567" s="63" t="s">
        <v>409</v>
      </c>
      <c r="G567" s="59">
        <v>1.82</v>
      </c>
      <c r="H567" s="59">
        <v>1.82</v>
      </c>
      <c r="I567" s="59">
        <v>0</v>
      </c>
      <c r="J567" s="63" t="s">
        <v>203</v>
      </c>
      <c r="K567" s="63" t="s">
        <v>409</v>
      </c>
      <c r="L567" s="59">
        <v>1.82</v>
      </c>
      <c r="M567" s="59">
        <v>1.82</v>
      </c>
      <c r="N567" s="59">
        <v>0</v>
      </c>
      <c r="O567" s="198"/>
      <c r="P567" s="199"/>
      <c r="Q567" s="184"/>
      <c r="R567" s="184"/>
      <c r="S567" s="184"/>
      <c r="T567" s="209"/>
      <c r="U567" s="184"/>
      <c r="V567" s="184"/>
      <c r="W567" s="184"/>
      <c r="X567" s="184"/>
      <c r="Y567" s="184"/>
      <c r="Z567" s="184"/>
      <c r="AA567" s="72"/>
      <c r="AB567" s="184"/>
      <c r="AC567" s="201"/>
    </row>
    <row r="568" spans="1:29" s="50" customFormat="1" ht="9.6" customHeight="1" x14ac:dyDescent="0.25">
      <c r="A568" s="182"/>
      <c r="B568" s="184"/>
      <c r="C568" s="185"/>
      <c r="D568" s="182"/>
      <c r="E568" s="63" t="s">
        <v>203</v>
      </c>
      <c r="F568" s="63" t="s">
        <v>436</v>
      </c>
      <c r="G568" s="59">
        <v>1.82</v>
      </c>
      <c r="H568" s="59">
        <v>1.82</v>
      </c>
      <c r="I568" s="59">
        <v>0</v>
      </c>
      <c r="J568" s="63" t="s">
        <v>203</v>
      </c>
      <c r="K568" s="63" t="s">
        <v>436</v>
      </c>
      <c r="L568" s="59">
        <v>1.82</v>
      </c>
      <c r="M568" s="59">
        <v>1.82</v>
      </c>
      <c r="N568" s="59">
        <v>0</v>
      </c>
      <c r="O568" s="198"/>
      <c r="P568" s="199"/>
      <c r="Q568" s="184"/>
      <c r="R568" s="184"/>
      <c r="S568" s="184"/>
      <c r="T568" s="209"/>
      <c r="U568" s="184"/>
      <c r="V568" s="184"/>
      <c r="W568" s="184"/>
      <c r="X568" s="184"/>
      <c r="Y568" s="184"/>
      <c r="Z568" s="184"/>
      <c r="AA568" s="72"/>
      <c r="AB568" s="184"/>
      <c r="AC568" s="201"/>
    </row>
    <row r="569" spans="1:29" s="50" customFormat="1" ht="9.6" customHeight="1" x14ac:dyDescent="0.25">
      <c r="A569" s="182"/>
      <c r="B569" s="184"/>
      <c r="C569" s="183" t="s">
        <v>213</v>
      </c>
      <c r="D569" s="182"/>
      <c r="E569" s="63" t="s">
        <v>255</v>
      </c>
      <c r="F569" s="63" t="s">
        <v>361</v>
      </c>
      <c r="G569" s="59">
        <v>2.83</v>
      </c>
      <c r="H569" s="59">
        <v>2.83</v>
      </c>
      <c r="I569" s="59">
        <v>0</v>
      </c>
      <c r="J569" s="63" t="s">
        <v>255</v>
      </c>
      <c r="K569" s="63" t="s">
        <v>361</v>
      </c>
      <c r="L569" s="59">
        <v>2.83</v>
      </c>
      <c r="M569" s="59">
        <v>2.83</v>
      </c>
      <c r="N569" s="59">
        <v>0</v>
      </c>
      <c r="O569" s="182" t="s">
        <v>352</v>
      </c>
      <c r="P569" s="199">
        <v>1</v>
      </c>
      <c r="Q569" s="184"/>
      <c r="R569" s="184"/>
      <c r="S569" s="184"/>
      <c r="T569" s="209"/>
      <c r="U569" s="184"/>
      <c r="V569" s="184"/>
      <c r="W569" s="184"/>
      <c r="X569" s="184"/>
      <c r="Y569" s="184"/>
      <c r="Z569" s="184"/>
      <c r="AA569" s="72"/>
      <c r="AB569" s="184"/>
      <c r="AC569" s="201"/>
    </row>
    <row r="570" spans="1:29" s="50" customFormat="1" ht="9.6" customHeight="1" x14ac:dyDescent="0.25">
      <c r="A570" s="182"/>
      <c r="B570" s="184"/>
      <c r="C570" s="184"/>
      <c r="D570" s="182"/>
      <c r="E570" s="63" t="s">
        <v>255</v>
      </c>
      <c r="F570" s="63" t="s">
        <v>354</v>
      </c>
      <c r="G570" s="59">
        <v>1.88</v>
      </c>
      <c r="H570" s="59">
        <v>1.88</v>
      </c>
      <c r="I570" s="59">
        <v>0</v>
      </c>
      <c r="J570" s="63" t="s">
        <v>255</v>
      </c>
      <c r="K570" s="63" t="s">
        <v>354</v>
      </c>
      <c r="L570" s="59">
        <v>1.88</v>
      </c>
      <c r="M570" s="59">
        <v>1.88</v>
      </c>
      <c r="N570" s="59">
        <v>0</v>
      </c>
      <c r="O570" s="182"/>
      <c r="P570" s="199"/>
      <c r="Q570" s="184"/>
      <c r="R570" s="184"/>
      <c r="S570" s="184"/>
      <c r="T570" s="209"/>
      <c r="U570" s="184"/>
      <c r="V570" s="184"/>
      <c r="W570" s="184"/>
      <c r="X570" s="184"/>
      <c r="Y570" s="184"/>
      <c r="Z570" s="184"/>
      <c r="AA570" s="72"/>
      <c r="AB570" s="184"/>
      <c r="AC570" s="201"/>
    </row>
    <row r="571" spans="1:29" s="50" customFormat="1" ht="9.6" customHeight="1" x14ac:dyDescent="0.25">
      <c r="A571" s="182"/>
      <c r="B571" s="184"/>
      <c r="C571" s="185"/>
      <c r="D571" s="182"/>
      <c r="E571" s="63" t="s">
        <v>256</v>
      </c>
      <c r="F571" s="63" t="s">
        <v>358</v>
      </c>
      <c r="G571" s="59">
        <v>3.29</v>
      </c>
      <c r="H571" s="59">
        <v>3.29</v>
      </c>
      <c r="I571" s="59">
        <v>0</v>
      </c>
      <c r="J571" s="63" t="s">
        <v>256</v>
      </c>
      <c r="K571" s="63" t="s">
        <v>358</v>
      </c>
      <c r="L571" s="59">
        <v>3.29</v>
      </c>
      <c r="M571" s="59">
        <v>3.29</v>
      </c>
      <c r="N571" s="59">
        <v>0</v>
      </c>
      <c r="O571" s="182"/>
      <c r="P571" s="199"/>
      <c r="Q571" s="184"/>
      <c r="R571" s="184"/>
      <c r="S571" s="184"/>
      <c r="T571" s="209"/>
      <c r="U571" s="184"/>
      <c r="V571" s="184"/>
      <c r="W571" s="184"/>
      <c r="X571" s="184"/>
      <c r="Y571" s="184"/>
      <c r="Z571" s="184"/>
      <c r="AA571" s="72"/>
      <c r="AB571" s="184"/>
      <c r="AC571" s="201"/>
    </row>
    <row r="572" spans="1:29" s="50" customFormat="1" ht="9.6" customHeight="1" x14ac:dyDescent="0.25">
      <c r="A572" s="182"/>
      <c r="B572" s="184"/>
      <c r="C572" s="183"/>
      <c r="D572" s="182"/>
      <c r="E572" s="63"/>
      <c r="F572" s="74" t="s">
        <v>146</v>
      </c>
      <c r="G572" s="75">
        <f>H572+I572</f>
        <v>19.52</v>
      </c>
      <c r="H572" s="75">
        <f>SUM(H562:H571)</f>
        <v>19.52</v>
      </c>
      <c r="I572" s="75">
        <f>SUM(I562:I571)</f>
        <v>0</v>
      </c>
      <c r="J572" s="63"/>
      <c r="K572" s="74" t="s">
        <v>146</v>
      </c>
      <c r="L572" s="75">
        <f>M572+N572</f>
        <v>19.52</v>
      </c>
      <c r="M572" s="75">
        <f>SUM(M562:M571)</f>
        <v>19.52</v>
      </c>
      <c r="N572" s="75">
        <f>SUM(N562:N571)</f>
        <v>0</v>
      </c>
      <c r="O572" s="182"/>
      <c r="P572" s="199"/>
      <c r="Q572" s="184"/>
      <c r="R572" s="184"/>
      <c r="S572" s="184"/>
      <c r="T572" s="209"/>
      <c r="U572" s="184"/>
      <c r="V572" s="184"/>
      <c r="W572" s="72"/>
      <c r="X572" s="72"/>
      <c r="Y572" s="72"/>
      <c r="Z572" s="72"/>
      <c r="AA572" s="72"/>
      <c r="AB572" s="72"/>
      <c r="AC572" s="201"/>
    </row>
    <row r="573" spans="1:29" s="50" customFormat="1" ht="9.6" customHeight="1" x14ac:dyDescent="0.25">
      <c r="A573" s="182"/>
      <c r="B573" s="185"/>
      <c r="C573" s="185"/>
      <c r="D573" s="182"/>
      <c r="E573" s="63"/>
      <c r="F573" s="83" t="s">
        <v>205</v>
      </c>
      <c r="G573" s="84">
        <f>H573+I573</f>
        <v>18</v>
      </c>
      <c r="H573" s="84">
        <v>18</v>
      </c>
      <c r="I573" s="59"/>
      <c r="J573" s="85"/>
      <c r="K573" s="85"/>
      <c r="L573" s="86"/>
      <c r="M573" s="86"/>
      <c r="N573" s="86"/>
      <c r="O573" s="87"/>
      <c r="P573" s="107"/>
      <c r="Q573" s="185"/>
      <c r="R573" s="185"/>
      <c r="S573" s="185"/>
      <c r="T573" s="210"/>
      <c r="U573" s="185"/>
      <c r="V573" s="185"/>
      <c r="W573" s="97"/>
      <c r="X573" s="97"/>
      <c r="Y573" s="97"/>
      <c r="Z573" s="97"/>
      <c r="AA573" s="97"/>
      <c r="AB573" s="97"/>
      <c r="AC573" s="207"/>
    </row>
    <row r="574" spans="1:29" s="50" customFormat="1" ht="9.6" customHeight="1" x14ac:dyDescent="0.25">
      <c r="A574" s="182">
        <v>58</v>
      </c>
      <c r="B574" s="183"/>
      <c r="C574" s="183" t="s">
        <v>197</v>
      </c>
      <c r="D574" s="182" t="s">
        <v>424</v>
      </c>
      <c r="E574" s="63" t="s">
        <v>437</v>
      </c>
      <c r="F574" s="63" t="s">
        <v>359</v>
      </c>
      <c r="G574" s="59">
        <v>1.03</v>
      </c>
      <c r="H574" s="59">
        <v>1.03</v>
      </c>
      <c r="I574" s="59">
        <v>0</v>
      </c>
      <c r="J574" s="63" t="s">
        <v>437</v>
      </c>
      <c r="K574" s="63" t="s">
        <v>359</v>
      </c>
      <c r="L574" s="59">
        <v>1.03</v>
      </c>
      <c r="M574" s="59">
        <v>1.03</v>
      </c>
      <c r="N574" s="59">
        <v>0</v>
      </c>
      <c r="O574" s="198" t="s">
        <v>190</v>
      </c>
      <c r="P574" s="188">
        <v>11.08</v>
      </c>
      <c r="Q574" s="215" t="s">
        <v>263</v>
      </c>
      <c r="R574" s="183"/>
      <c r="S574" s="183"/>
      <c r="T574" s="81"/>
      <c r="U574" s="91"/>
      <c r="V574" s="183" t="s">
        <v>403</v>
      </c>
      <c r="W574" s="183"/>
      <c r="X574" s="183" t="s">
        <v>264</v>
      </c>
      <c r="Y574" s="183"/>
      <c r="Z574" s="183"/>
      <c r="AA574" s="71"/>
      <c r="AB574" s="183"/>
      <c r="AC574" s="200"/>
    </row>
    <row r="575" spans="1:29" s="50" customFormat="1" ht="9.6" customHeight="1" x14ac:dyDescent="0.25">
      <c r="A575" s="182"/>
      <c r="B575" s="184"/>
      <c r="C575" s="184"/>
      <c r="D575" s="182"/>
      <c r="E575" s="63" t="s">
        <v>210</v>
      </c>
      <c r="F575" s="63" t="s">
        <v>361</v>
      </c>
      <c r="G575" s="59">
        <v>1.82</v>
      </c>
      <c r="H575" s="59">
        <v>1.82</v>
      </c>
      <c r="I575" s="59">
        <v>0</v>
      </c>
      <c r="J575" s="63" t="s">
        <v>210</v>
      </c>
      <c r="K575" s="63" t="s">
        <v>361</v>
      </c>
      <c r="L575" s="59">
        <v>1.82</v>
      </c>
      <c r="M575" s="59">
        <v>1.82</v>
      </c>
      <c r="N575" s="59">
        <v>0</v>
      </c>
      <c r="O575" s="198"/>
      <c r="P575" s="203"/>
      <c r="Q575" s="216"/>
      <c r="R575" s="184"/>
      <c r="S575" s="184"/>
      <c r="T575" s="82"/>
      <c r="U575" s="92"/>
      <c r="V575" s="184"/>
      <c r="W575" s="184"/>
      <c r="X575" s="184"/>
      <c r="Y575" s="184"/>
      <c r="Z575" s="184"/>
      <c r="AA575" s="72"/>
      <c r="AB575" s="184"/>
      <c r="AC575" s="201"/>
    </row>
    <row r="576" spans="1:29" s="50" customFormat="1" ht="9.6" customHeight="1" x14ac:dyDescent="0.25">
      <c r="A576" s="182"/>
      <c r="B576" s="184"/>
      <c r="C576" s="185"/>
      <c r="D576" s="182"/>
      <c r="E576" s="63" t="s">
        <v>203</v>
      </c>
      <c r="F576" s="63" t="s">
        <v>438</v>
      </c>
      <c r="G576" s="59">
        <v>1.18</v>
      </c>
      <c r="H576" s="59">
        <v>1.18</v>
      </c>
      <c r="I576" s="59">
        <v>0</v>
      </c>
      <c r="J576" s="63" t="s">
        <v>203</v>
      </c>
      <c r="K576" s="63" t="s">
        <v>438</v>
      </c>
      <c r="L576" s="59">
        <v>1.18</v>
      </c>
      <c r="M576" s="59">
        <v>1.18</v>
      </c>
      <c r="N576" s="59">
        <v>0</v>
      </c>
      <c r="O576" s="198"/>
      <c r="P576" s="203"/>
      <c r="Q576" s="216"/>
      <c r="R576" s="184"/>
      <c r="S576" s="184"/>
      <c r="T576" s="82"/>
      <c r="U576" s="92"/>
      <c r="V576" s="184"/>
      <c r="W576" s="184"/>
      <c r="X576" s="184"/>
      <c r="Y576" s="184"/>
      <c r="Z576" s="184"/>
      <c r="AA576" s="72"/>
      <c r="AB576" s="184"/>
      <c r="AC576" s="201"/>
    </row>
    <row r="577" spans="1:29" s="50" customFormat="1" ht="9.6" customHeight="1" x14ac:dyDescent="0.25">
      <c r="A577" s="182"/>
      <c r="B577" s="184"/>
      <c r="C577" s="183" t="s">
        <v>213</v>
      </c>
      <c r="D577" s="182"/>
      <c r="E577" s="63" t="s">
        <v>256</v>
      </c>
      <c r="F577" s="63" t="s">
        <v>361</v>
      </c>
      <c r="G577" s="59">
        <v>1.65</v>
      </c>
      <c r="H577" s="59">
        <v>1.65</v>
      </c>
      <c r="I577" s="59">
        <v>0</v>
      </c>
      <c r="J577" s="63" t="s">
        <v>256</v>
      </c>
      <c r="K577" s="63" t="s">
        <v>361</v>
      </c>
      <c r="L577" s="59">
        <v>1.65</v>
      </c>
      <c r="M577" s="59">
        <v>1.65</v>
      </c>
      <c r="N577" s="59">
        <v>0</v>
      </c>
      <c r="O577" s="62" t="s">
        <v>199</v>
      </c>
      <c r="P577" s="65">
        <v>2</v>
      </c>
      <c r="Q577" s="216"/>
      <c r="R577" s="184"/>
      <c r="S577" s="184"/>
      <c r="T577" s="82"/>
      <c r="U577" s="92"/>
      <c r="V577" s="184"/>
      <c r="W577" s="184"/>
      <c r="X577" s="184"/>
      <c r="Y577" s="184"/>
      <c r="Z577" s="184"/>
      <c r="AA577" s="72"/>
      <c r="AB577" s="184"/>
      <c r="AC577" s="201"/>
    </row>
    <row r="578" spans="1:29" s="50" customFormat="1" ht="9.6" customHeight="1" x14ac:dyDescent="0.25">
      <c r="A578" s="182"/>
      <c r="B578" s="184"/>
      <c r="C578" s="184"/>
      <c r="D578" s="182"/>
      <c r="E578" s="63" t="s">
        <v>256</v>
      </c>
      <c r="F578" s="63" t="s">
        <v>379</v>
      </c>
      <c r="G578" s="59">
        <v>1.24</v>
      </c>
      <c r="H578" s="59">
        <v>1.24</v>
      </c>
      <c r="I578" s="59">
        <v>0</v>
      </c>
      <c r="J578" s="63" t="s">
        <v>256</v>
      </c>
      <c r="K578" s="63" t="s">
        <v>379</v>
      </c>
      <c r="L578" s="59">
        <v>1.24</v>
      </c>
      <c r="M578" s="59">
        <v>1.24</v>
      </c>
      <c r="N578" s="59">
        <v>0</v>
      </c>
      <c r="O578" s="82"/>
      <c r="P578" s="89"/>
      <c r="Q578" s="216"/>
      <c r="R578" s="184"/>
      <c r="S578" s="184"/>
      <c r="T578" s="82"/>
      <c r="U578" s="92"/>
      <c r="V578" s="184"/>
      <c r="W578" s="184"/>
      <c r="X578" s="184"/>
      <c r="Y578" s="184"/>
      <c r="Z578" s="184"/>
      <c r="AA578" s="72"/>
      <c r="AB578" s="184"/>
      <c r="AC578" s="201"/>
    </row>
    <row r="579" spans="1:29" s="50" customFormat="1" ht="9.6" customHeight="1" x14ac:dyDescent="0.25">
      <c r="A579" s="182"/>
      <c r="B579" s="184"/>
      <c r="C579" s="183"/>
      <c r="D579" s="182"/>
      <c r="E579" s="63"/>
      <c r="F579" s="74" t="s">
        <v>146</v>
      </c>
      <c r="G579" s="75">
        <f>H579+I579</f>
        <v>6.92</v>
      </c>
      <c r="H579" s="75">
        <f>SUM(H574:H578)</f>
        <v>6.92</v>
      </c>
      <c r="I579" s="75">
        <f>SUM(I574:I578)</f>
        <v>0</v>
      </c>
      <c r="J579" s="63"/>
      <c r="K579" s="74" t="s">
        <v>146</v>
      </c>
      <c r="L579" s="75">
        <f>M579+N579</f>
        <v>6.92</v>
      </c>
      <c r="M579" s="75">
        <f>SUM(M574:M578)</f>
        <v>6.92</v>
      </c>
      <c r="N579" s="75">
        <f>SUM(N574:N578)</f>
        <v>0</v>
      </c>
      <c r="O579" s="82"/>
      <c r="P579" s="203"/>
      <c r="Q579" s="216"/>
      <c r="R579" s="184"/>
      <c r="S579" s="184"/>
      <c r="T579" s="82"/>
      <c r="U579" s="92"/>
      <c r="V579" s="184"/>
      <c r="W579" s="72"/>
      <c r="X579" s="72"/>
      <c r="Y579" s="72"/>
      <c r="Z579" s="72"/>
      <c r="AA579" s="72"/>
      <c r="AB579" s="72"/>
      <c r="AC579" s="201"/>
    </row>
    <row r="580" spans="1:29" s="50" customFormat="1" ht="9.6" customHeight="1" x14ac:dyDescent="0.25">
      <c r="A580" s="182"/>
      <c r="B580" s="185"/>
      <c r="C580" s="185"/>
      <c r="D580" s="182"/>
      <c r="E580" s="63"/>
      <c r="F580" s="83" t="s">
        <v>205</v>
      </c>
      <c r="G580" s="84">
        <f>H580+I580</f>
        <v>18</v>
      </c>
      <c r="H580" s="84">
        <v>18</v>
      </c>
      <c r="I580" s="59"/>
      <c r="J580" s="85"/>
      <c r="K580" s="85"/>
      <c r="L580" s="86"/>
      <c r="M580" s="86"/>
      <c r="N580" s="86"/>
      <c r="O580" s="87"/>
      <c r="P580" s="189"/>
      <c r="Q580" s="224"/>
      <c r="R580" s="185"/>
      <c r="S580" s="185"/>
      <c r="T580" s="87"/>
      <c r="U580" s="109"/>
      <c r="V580" s="185"/>
      <c r="W580" s="97"/>
      <c r="X580" s="97"/>
      <c r="Y580" s="97"/>
      <c r="Z580" s="97"/>
      <c r="AA580" s="97"/>
      <c r="AB580" s="97"/>
      <c r="AC580" s="207"/>
    </row>
    <row r="581" spans="1:29" s="50" customFormat="1" ht="9.6" customHeight="1" x14ac:dyDescent="0.25">
      <c r="A581" s="182">
        <v>59</v>
      </c>
      <c r="B581" s="183"/>
      <c r="C581" s="182" t="s">
        <v>197</v>
      </c>
      <c r="D581" s="182" t="s">
        <v>439</v>
      </c>
      <c r="E581" s="63" t="s">
        <v>230</v>
      </c>
      <c r="F581" s="63" t="s">
        <v>440</v>
      </c>
      <c r="G581" s="59">
        <v>2.06</v>
      </c>
      <c r="H581" s="59">
        <v>2.06</v>
      </c>
      <c r="I581" s="59">
        <v>0</v>
      </c>
      <c r="J581" s="63" t="s">
        <v>230</v>
      </c>
      <c r="K581" s="63" t="s">
        <v>391</v>
      </c>
      <c r="L581" s="59">
        <v>2.06</v>
      </c>
      <c r="M581" s="59">
        <v>2.06</v>
      </c>
      <c r="N581" s="59">
        <v>0</v>
      </c>
      <c r="O581" s="198" t="s">
        <v>190</v>
      </c>
      <c r="P581" s="188">
        <v>3.33</v>
      </c>
      <c r="Q581" s="183" t="s">
        <v>441</v>
      </c>
      <c r="R581" s="183" t="s">
        <v>414</v>
      </c>
      <c r="S581" s="183"/>
      <c r="T581" s="183" t="s">
        <v>442</v>
      </c>
      <c r="U581" s="183" t="s">
        <v>443</v>
      </c>
      <c r="V581" s="183" t="s">
        <v>389</v>
      </c>
      <c r="W581" s="183"/>
      <c r="X581" s="183"/>
      <c r="Y581" s="183"/>
      <c r="Z581" s="183"/>
      <c r="AA581" s="71"/>
      <c r="AB581" s="183"/>
      <c r="AC581" s="200"/>
    </row>
    <row r="582" spans="1:29" s="50" customFormat="1" ht="9.6" customHeight="1" x14ac:dyDescent="0.25">
      <c r="A582" s="182"/>
      <c r="B582" s="184"/>
      <c r="C582" s="182"/>
      <c r="D582" s="182"/>
      <c r="E582" s="63" t="s">
        <v>230</v>
      </c>
      <c r="F582" s="63" t="s">
        <v>364</v>
      </c>
      <c r="G582" s="59">
        <v>2.65</v>
      </c>
      <c r="H582" s="59">
        <v>2.65</v>
      </c>
      <c r="I582" s="59">
        <v>0</v>
      </c>
      <c r="J582" s="63" t="s">
        <v>230</v>
      </c>
      <c r="K582" s="63" t="s">
        <v>364</v>
      </c>
      <c r="L582" s="59">
        <v>2.65</v>
      </c>
      <c r="M582" s="59">
        <v>2.65</v>
      </c>
      <c r="N582" s="59">
        <v>0</v>
      </c>
      <c r="O582" s="198"/>
      <c r="P582" s="203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72"/>
      <c r="AB582" s="184"/>
      <c r="AC582" s="201"/>
    </row>
    <row r="583" spans="1:29" s="50" customFormat="1" ht="9.6" customHeight="1" x14ac:dyDescent="0.25">
      <c r="A583" s="182"/>
      <c r="B583" s="184"/>
      <c r="C583" s="182"/>
      <c r="D583" s="182"/>
      <c r="E583" s="63" t="s">
        <v>210</v>
      </c>
      <c r="F583" s="63" t="s">
        <v>391</v>
      </c>
      <c r="G583" s="59">
        <v>1.82</v>
      </c>
      <c r="H583" s="59">
        <v>1.82</v>
      </c>
      <c r="I583" s="59">
        <v>0</v>
      </c>
      <c r="J583" s="63" t="s">
        <v>210</v>
      </c>
      <c r="K583" s="63" t="s">
        <v>391</v>
      </c>
      <c r="L583" s="59">
        <v>1.82</v>
      </c>
      <c r="M583" s="59">
        <v>1.82</v>
      </c>
      <c r="N583" s="59">
        <v>0</v>
      </c>
      <c r="O583" s="198"/>
      <c r="P583" s="203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72"/>
      <c r="AB583" s="184"/>
      <c r="AC583" s="201"/>
    </row>
    <row r="584" spans="1:29" s="50" customFormat="1" ht="9.6" customHeight="1" x14ac:dyDescent="0.25">
      <c r="A584" s="182"/>
      <c r="B584" s="184"/>
      <c r="C584" s="184" t="s">
        <v>213</v>
      </c>
      <c r="D584" s="182"/>
      <c r="E584" s="63" t="s">
        <v>256</v>
      </c>
      <c r="F584" s="63" t="s">
        <v>391</v>
      </c>
      <c r="G584" s="59">
        <v>3.29</v>
      </c>
      <c r="H584" s="59">
        <v>3.29</v>
      </c>
      <c r="I584" s="59">
        <v>0</v>
      </c>
      <c r="J584" s="63" t="s">
        <v>256</v>
      </c>
      <c r="K584" s="63" t="s">
        <v>391</v>
      </c>
      <c r="L584" s="59">
        <v>3.29</v>
      </c>
      <c r="M584" s="59">
        <v>3.29</v>
      </c>
      <c r="N584" s="59">
        <v>0</v>
      </c>
      <c r="O584" s="62" t="s">
        <v>199</v>
      </c>
      <c r="P584" s="65">
        <v>6</v>
      </c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72"/>
      <c r="AB584" s="184"/>
      <c r="AC584" s="201"/>
    </row>
    <row r="585" spans="1:29" s="50" customFormat="1" ht="9.6" customHeight="1" x14ac:dyDescent="0.25">
      <c r="A585" s="182"/>
      <c r="B585" s="184"/>
      <c r="C585" s="184"/>
      <c r="D585" s="182"/>
      <c r="E585" s="63" t="s">
        <v>256</v>
      </c>
      <c r="F585" s="63" t="s">
        <v>368</v>
      </c>
      <c r="G585" s="59">
        <v>6.59</v>
      </c>
      <c r="H585" s="59">
        <v>6.59</v>
      </c>
      <c r="I585" s="59">
        <v>0</v>
      </c>
      <c r="J585" s="63" t="s">
        <v>256</v>
      </c>
      <c r="K585" s="63" t="s">
        <v>368</v>
      </c>
      <c r="L585" s="59">
        <v>6.59</v>
      </c>
      <c r="M585" s="59">
        <v>6.59</v>
      </c>
      <c r="N585" s="59">
        <v>0</v>
      </c>
      <c r="O585" s="198" t="s">
        <v>201</v>
      </c>
      <c r="P585" s="199">
        <v>3</v>
      </c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72"/>
      <c r="AB585" s="184"/>
      <c r="AC585" s="201"/>
    </row>
    <row r="586" spans="1:29" s="50" customFormat="1" ht="9.6" customHeight="1" x14ac:dyDescent="0.25">
      <c r="A586" s="182"/>
      <c r="B586" s="184"/>
      <c r="C586" s="184"/>
      <c r="D586" s="182"/>
      <c r="E586" s="63" t="s">
        <v>256</v>
      </c>
      <c r="F586" s="63" t="s">
        <v>399</v>
      </c>
      <c r="G586" s="59">
        <v>2.4700000000000002</v>
      </c>
      <c r="H586" s="59">
        <v>2.4700000000000002</v>
      </c>
      <c r="I586" s="59">
        <v>0</v>
      </c>
      <c r="J586" s="63" t="s">
        <v>256</v>
      </c>
      <c r="K586" s="63" t="s">
        <v>399</v>
      </c>
      <c r="L586" s="59">
        <v>2.4700000000000002</v>
      </c>
      <c r="M586" s="59">
        <v>2.4700000000000002</v>
      </c>
      <c r="N586" s="59">
        <v>0</v>
      </c>
      <c r="O586" s="198"/>
      <c r="P586" s="199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72"/>
      <c r="AB586" s="184"/>
      <c r="AC586" s="201"/>
    </row>
    <row r="587" spans="1:29" s="50" customFormat="1" ht="9.6" customHeight="1" x14ac:dyDescent="0.25">
      <c r="A587" s="182"/>
      <c r="B587" s="184"/>
      <c r="C587" s="185"/>
      <c r="D587" s="182"/>
      <c r="E587" s="63" t="s">
        <v>256</v>
      </c>
      <c r="F587" s="63" t="s">
        <v>364</v>
      </c>
      <c r="G587" s="59">
        <v>8.82</v>
      </c>
      <c r="H587" s="59">
        <v>8.82</v>
      </c>
      <c r="I587" s="59">
        <v>0</v>
      </c>
      <c r="J587" s="63" t="s">
        <v>256</v>
      </c>
      <c r="K587" s="63" t="s">
        <v>364</v>
      </c>
      <c r="L587" s="59">
        <v>8.82</v>
      </c>
      <c r="M587" s="59">
        <v>8.82</v>
      </c>
      <c r="N587" s="59">
        <v>0</v>
      </c>
      <c r="O587" s="198"/>
      <c r="P587" s="199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72"/>
      <c r="AB587" s="184"/>
      <c r="AC587" s="201"/>
    </row>
    <row r="588" spans="1:29" s="50" customFormat="1" ht="28.5" customHeight="1" x14ac:dyDescent="0.25">
      <c r="A588" s="182"/>
      <c r="B588" s="184"/>
      <c r="C588" s="183"/>
      <c r="D588" s="182"/>
      <c r="E588" s="63"/>
      <c r="F588" s="74" t="s">
        <v>146</v>
      </c>
      <c r="G588" s="75">
        <f>H588+I588</f>
        <v>27.7</v>
      </c>
      <c r="H588" s="75">
        <f>SUM(H581:H587)</f>
        <v>27.7</v>
      </c>
      <c r="I588" s="75">
        <v>0</v>
      </c>
      <c r="J588" s="63"/>
      <c r="K588" s="74" t="s">
        <v>146</v>
      </c>
      <c r="L588" s="75">
        <f>M588+N588</f>
        <v>27.7</v>
      </c>
      <c r="M588" s="75">
        <f>SUM(M581:M587)</f>
        <v>27.7</v>
      </c>
      <c r="N588" s="75">
        <f>SUM(N581:N587)</f>
        <v>0</v>
      </c>
      <c r="O588" s="208" t="s">
        <v>444</v>
      </c>
      <c r="P588" s="188">
        <v>1</v>
      </c>
      <c r="Q588" s="184"/>
      <c r="R588" s="184"/>
      <c r="S588" s="184"/>
      <c r="T588" s="184"/>
      <c r="U588" s="184"/>
      <c r="V588" s="184"/>
      <c r="W588" s="72"/>
      <c r="X588" s="72"/>
      <c r="Y588" s="72"/>
      <c r="Z588" s="72"/>
      <c r="AA588" s="72"/>
      <c r="AB588" s="72"/>
      <c r="AC588" s="201"/>
    </row>
    <row r="589" spans="1:29" s="50" customFormat="1" ht="9.6" customHeight="1" x14ac:dyDescent="0.25">
      <c r="A589" s="182"/>
      <c r="B589" s="185"/>
      <c r="C589" s="185"/>
      <c r="D589" s="182"/>
      <c r="E589" s="63"/>
      <c r="F589" s="83" t="s">
        <v>205</v>
      </c>
      <c r="G589" s="84">
        <v>24</v>
      </c>
      <c r="H589" s="84">
        <v>24</v>
      </c>
      <c r="I589" s="59"/>
      <c r="J589" s="85"/>
      <c r="K589" s="85"/>
      <c r="L589" s="86"/>
      <c r="M589" s="86"/>
      <c r="N589" s="86"/>
      <c r="O589" s="210"/>
      <c r="P589" s="189"/>
      <c r="Q589" s="185"/>
      <c r="R589" s="185"/>
      <c r="S589" s="185"/>
      <c r="T589" s="185"/>
      <c r="U589" s="185"/>
      <c r="V589" s="185"/>
      <c r="W589" s="97"/>
      <c r="X589" s="97"/>
      <c r="Y589" s="97"/>
      <c r="Z589" s="97"/>
      <c r="AA589" s="97"/>
      <c r="AB589" s="97"/>
      <c r="AC589" s="207"/>
    </row>
    <row r="590" spans="1:29" s="50" customFormat="1" ht="9.6" customHeight="1" x14ac:dyDescent="0.25">
      <c r="A590" s="182">
        <v>60</v>
      </c>
      <c r="B590" s="183"/>
      <c r="C590" s="200" t="s">
        <v>197</v>
      </c>
      <c r="D590" s="182" t="s">
        <v>439</v>
      </c>
      <c r="E590" s="70" t="s">
        <v>208</v>
      </c>
      <c r="F590" s="70" t="s">
        <v>399</v>
      </c>
      <c r="G590" s="110">
        <v>1.06</v>
      </c>
      <c r="H590" s="110">
        <v>1.06</v>
      </c>
      <c r="I590" s="110">
        <v>0</v>
      </c>
      <c r="J590" s="70" t="s">
        <v>208</v>
      </c>
      <c r="K590" s="70" t="s">
        <v>399</v>
      </c>
      <c r="L590" s="110">
        <v>1.06</v>
      </c>
      <c r="M590" s="110">
        <v>1.06</v>
      </c>
      <c r="N590" s="110">
        <v>0</v>
      </c>
      <c r="O590" s="198" t="s">
        <v>190</v>
      </c>
      <c r="P590" s="188"/>
      <c r="Q590" s="215" t="s">
        <v>263</v>
      </c>
      <c r="R590" s="183"/>
      <c r="S590" s="183"/>
      <c r="T590" s="81"/>
      <c r="U590" s="91"/>
      <c r="V590" s="183" t="s">
        <v>389</v>
      </c>
      <c r="W590" s="183"/>
      <c r="X590" s="183" t="s">
        <v>390</v>
      </c>
      <c r="Y590" s="183"/>
      <c r="Z590" s="183"/>
      <c r="AA590" s="71"/>
      <c r="AB590" s="183"/>
      <c r="AC590" s="200"/>
    </row>
    <row r="591" spans="1:29" s="50" customFormat="1" ht="9.6" customHeight="1" x14ac:dyDescent="0.25">
      <c r="A591" s="182"/>
      <c r="B591" s="184"/>
      <c r="C591" s="201"/>
      <c r="D591" s="182"/>
      <c r="E591" s="70" t="s">
        <v>208</v>
      </c>
      <c r="F591" s="70" t="s">
        <v>364</v>
      </c>
      <c r="G591" s="112">
        <v>2.65</v>
      </c>
      <c r="H591" s="112">
        <v>2.65</v>
      </c>
      <c r="I591" s="110">
        <v>0</v>
      </c>
      <c r="J591" s="70" t="s">
        <v>208</v>
      </c>
      <c r="K591" s="70" t="s">
        <v>364</v>
      </c>
      <c r="L591" s="112">
        <v>2.65</v>
      </c>
      <c r="M591" s="112">
        <v>2.65</v>
      </c>
      <c r="N591" s="110">
        <v>0</v>
      </c>
      <c r="O591" s="198"/>
      <c r="P591" s="203"/>
      <c r="Q591" s="216"/>
      <c r="R591" s="184"/>
      <c r="S591" s="184"/>
      <c r="T591" s="82"/>
      <c r="U591" s="92"/>
      <c r="V591" s="184"/>
      <c r="W591" s="184"/>
      <c r="X591" s="184"/>
      <c r="Y591" s="184"/>
      <c r="Z591" s="184"/>
      <c r="AA591" s="72"/>
      <c r="AB591" s="184"/>
      <c r="AC591" s="201"/>
    </row>
    <row r="592" spans="1:29" s="50" customFormat="1" ht="9.6" customHeight="1" x14ac:dyDescent="0.25">
      <c r="A592" s="182"/>
      <c r="B592" s="184"/>
      <c r="C592" s="201"/>
      <c r="D592" s="182"/>
      <c r="E592" s="70"/>
      <c r="F592" s="70"/>
      <c r="G592" s="51"/>
      <c r="H592" s="51"/>
      <c r="I592" s="110"/>
      <c r="J592" s="70"/>
      <c r="K592" s="70"/>
      <c r="L592" s="51"/>
      <c r="M592" s="51"/>
      <c r="N592" s="110"/>
      <c r="O592" s="198"/>
      <c r="P592" s="203"/>
      <c r="Q592" s="216"/>
      <c r="R592" s="184"/>
      <c r="S592" s="184"/>
      <c r="T592" s="82"/>
      <c r="U592" s="92"/>
      <c r="V592" s="184"/>
      <c r="W592" s="184"/>
      <c r="X592" s="184"/>
      <c r="Y592" s="184"/>
      <c r="Z592" s="184"/>
      <c r="AA592" s="72"/>
      <c r="AB592" s="184"/>
      <c r="AC592" s="201"/>
    </row>
    <row r="593" spans="1:29" s="50" customFormat="1" ht="9.6" customHeight="1" x14ac:dyDescent="0.25">
      <c r="A593" s="182"/>
      <c r="B593" s="184"/>
      <c r="C593" s="201"/>
      <c r="D593" s="182"/>
      <c r="E593" s="70" t="s">
        <v>222</v>
      </c>
      <c r="F593" s="70" t="s">
        <v>445</v>
      </c>
      <c r="G593" s="110">
        <v>1.76</v>
      </c>
      <c r="H593" s="110">
        <v>1.76</v>
      </c>
      <c r="I593" s="110">
        <v>0</v>
      </c>
      <c r="J593" s="70" t="s">
        <v>222</v>
      </c>
      <c r="K593" s="70" t="s">
        <v>445</v>
      </c>
      <c r="L593" s="110">
        <v>1.76</v>
      </c>
      <c r="M593" s="110">
        <v>1.76</v>
      </c>
      <c r="N593" s="110">
        <v>0</v>
      </c>
      <c r="O593" s="62" t="s">
        <v>199</v>
      </c>
      <c r="P593" s="65">
        <v>6</v>
      </c>
      <c r="Q593" s="216"/>
      <c r="R593" s="184"/>
      <c r="S593" s="184"/>
      <c r="T593" s="82"/>
      <c r="U593" s="92"/>
      <c r="V593" s="184"/>
      <c r="W593" s="184"/>
      <c r="X593" s="184"/>
      <c r="Y593" s="184"/>
      <c r="Z593" s="184"/>
      <c r="AA593" s="72"/>
      <c r="AB593" s="184"/>
      <c r="AC593" s="201"/>
    </row>
    <row r="594" spans="1:29" s="50" customFormat="1" ht="9.6" customHeight="1" x14ac:dyDescent="0.25">
      <c r="A594" s="182"/>
      <c r="B594" s="184"/>
      <c r="C594" s="201"/>
      <c r="D594" s="182"/>
      <c r="E594" s="70" t="s">
        <v>233</v>
      </c>
      <c r="F594" s="70" t="s">
        <v>445</v>
      </c>
      <c r="G594" s="110">
        <v>1.76</v>
      </c>
      <c r="H594" s="110">
        <v>1.76</v>
      </c>
      <c r="I594" s="110">
        <v>0</v>
      </c>
      <c r="J594" s="70" t="s">
        <v>233</v>
      </c>
      <c r="K594" s="70" t="s">
        <v>445</v>
      </c>
      <c r="L594" s="110">
        <v>1.76</v>
      </c>
      <c r="M594" s="110">
        <v>1.76</v>
      </c>
      <c r="N594" s="110">
        <v>0</v>
      </c>
      <c r="O594" s="198" t="s">
        <v>201</v>
      </c>
      <c r="P594" s="199">
        <v>3</v>
      </c>
      <c r="Q594" s="216"/>
      <c r="R594" s="184"/>
      <c r="S594" s="184"/>
      <c r="T594" s="82"/>
      <c r="U594" s="92"/>
      <c r="V594" s="184"/>
      <c r="W594" s="184"/>
      <c r="X594" s="184"/>
      <c r="Y594" s="184"/>
      <c r="Z594" s="184"/>
      <c r="AA594" s="72"/>
      <c r="AB594" s="184"/>
      <c r="AC594" s="201"/>
    </row>
    <row r="595" spans="1:29" s="50" customFormat="1" ht="9.6" customHeight="1" x14ac:dyDescent="0.25">
      <c r="A595" s="182"/>
      <c r="B595" s="184"/>
      <c r="C595" s="201"/>
      <c r="D595" s="182"/>
      <c r="E595" s="63" t="s">
        <v>203</v>
      </c>
      <c r="F595" s="63" t="s">
        <v>368</v>
      </c>
      <c r="G595" s="59">
        <v>2.74</v>
      </c>
      <c r="H595" s="59">
        <v>2.74</v>
      </c>
      <c r="I595" s="110">
        <v>0</v>
      </c>
      <c r="J595" s="63" t="s">
        <v>203</v>
      </c>
      <c r="K595" s="63" t="s">
        <v>368</v>
      </c>
      <c r="L595" s="59">
        <v>2.74</v>
      </c>
      <c r="M595" s="59">
        <v>2.74</v>
      </c>
      <c r="N595" s="110">
        <v>0</v>
      </c>
      <c r="O595" s="198"/>
      <c r="P595" s="199"/>
      <c r="Q595" s="216"/>
      <c r="R595" s="184"/>
      <c r="S595" s="184"/>
      <c r="T595" s="82"/>
      <c r="U595" s="92"/>
      <c r="V595" s="184"/>
      <c r="W595" s="184"/>
      <c r="X595" s="184"/>
      <c r="Y595" s="184"/>
      <c r="Z595" s="184"/>
      <c r="AA595" s="72"/>
      <c r="AB595" s="184"/>
      <c r="AC595" s="201"/>
    </row>
    <row r="596" spans="1:29" s="50" customFormat="1" ht="9.6" customHeight="1" x14ac:dyDescent="0.25">
      <c r="A596" s="182"/>
      <c r="B596" s="184"/>
      <c r="C596" s="201"/>
      <c r="D596" s="182"/>
      <c r="E596" s="63" t="s">
        <v>203</v>
      </c>
      <c r="F596" s="63" t="s">
        <v>399</v>
      </c>
      <c r="G596" s="59">
        <v>2.74</v>
      </c>
      <c r="H596" s="59">
        <v>2.74</v>
      </c>
      <c r="I596" s="110">
        <v>0</v>
      </c>
      <c r="J596" s="63" t="s">
        <v>203</v>
      </c>
      <c r="K596" s="63" t="s">
        <v>399</v>
      </c>
      <c r="L596" s="59">
        <v>2.74</v>
      </c>
      <c r="M596" s="59">
        <v>2.74</v>
      </c>
      <c r="N596" s="110">
        <v>0</v>
      </c>
      <c r="O596" s="198"/>
      <c r="P596" s="199"/>
      <c r="Q596" s="216"/>
      <c r="R596" s="184"/>
      <c r="S596" s="184"/>
      <c r="T596" s="82"/>
      <c r="U596" s="92"/>
      <c r="V596" s="184"/>
      <c r="W596" s="184"/>
      <c r="X596" s="184"/>
      <c r="Y596" s="184"/>
      <c r="Z596" s="184"/>
      <c r="AA596" s="72"/>
      <c r="AB596" s="184"/>
      <c r="AC596" s="201"/>
    </row>
    <row r="597" spans="1:29" s="50" customFormat="1" ht="9.6" customHeight="1" x14ac:dyDescent="0.25">
      <c r="A597" s="182"/>
      <c r="B597" s="184"/>
      <c r="C597" s="183" t="s">
        <v>213</v>
      </c>
      <c r="D597" s="182"/>
      <c r="E597" s="63" t="s">
        <v>255</v>
      </c>
      <c r="F597" s="63" t="s">
        <v>391</v>
      </c>
      <c r="G597" s="59">
        <v>5.65</v>
      </c>
      <c r="H597" s="59">
        <v>5.65</v>
      </c>
      <c r="I597" s="110">
        <v>0</v>
      </c>
      <c r="J597" s="63" t="s">
        <v>255</v>
      </c>
      <c r="K597" s="63" t="s">
        <v>391</v>
      </c>
      <c r="L597" s="59">
        <v>5.65</v>
      </c>
      <c r="M597" s="59">
        <v>5.65</v>
      </c>
      <c r="N597" s="110">
        <v>0</v>
      </c>
      <c r="O597" s="183"/>
      <c r="P597" s="89"/>
      <c r="Q597" s="216"/>
      <c r="R597" s="184"/>
      <c r="S597" s="184"/>
      <c r="T597" s="82"/>
      <c r="U597" s="92"/>
      <c r="V597" s="184"/>
      <c r="W597" s="184"/>
      <c r="X597" s="184"/>
      <c r="Y597" s="184"/>
      <c r="Z597" s="184"/>
      <c r="AA597" s="72"/>
      <c r="AB597" s="184"/>
      <c r="AC597" s="201"/>
    </row>
    <row r="598" spans="1:29" s="50" customFormat="1" ht="9.6" customHeight="1" x14ac:dyDescent="0.25">
      <c r="A598" s="182"/>
      <c r="B598" s="184"/>
      <c r="C598" s="184"/>
      <c r="D598" s="182"/>
      <c r="E598" s="63" t="s">
        <v>255</v>
      </c>
      <c r="F598" s="63" t="s">
        <v>368</v>
      </c>
      <c r="G598" s="59">
        <v>5.65</v>
      </c>
      <c r="H598" s="59">
        <v>5.65</v>
      </c>
      <c r="I598" s="110">
        <v>0</v>
      </c>
      <c r="J598" s="63" t="s">
        <v>255</v>
      </c>
      <c r="K598" s="63" t="s">
        <v>368</v>
      </c>
      <c r="L598" s="59">
        <v>5.65</v>
      </c>
      <c r="M598" s="59">
        <v>5.65</v>
      </c>
      <c r="N598" s="110">
        <v>0</v>
      </c>
      <c r="O598" s="184"/>
      <c r="P598" s="89"/>
      <c r="Q598" s="216"/>
      <c r="R598" s="184"/>
      <c r="S598" s="184"/>
      <c r="T598" s="82"/>
      <c r="U598" s="92"/>
      <c r="V598" s="184"/>
      <c r="W598" s="184"/>
      <c r="X598" s="184"/>
      <c r="Y598" s="184"/>
      <c r="Z598" s="184"/>
      <c r="AA598" s="72"/>
      <c r="AB598" s="184"/>
      <c r="AC598" s="201"/>
    </row>
    <row r="599" spans="1:29" s="50" customFormat="1" ht="9.6" customHeight="1" x14ac:dyDescent="0.25">
      <c r="A599" s="182"/>
      <c r="B599" s="184"/>
      <c r="C599" s="184"/>
      <c r="D599" s="182"/>
      <c r="E599" s="63"/>
      <c r="F599" s="63"/>
      <c r="G599" s="59"/>
      <c r="H599" s="59"/>
      <c r="I599" s="110"/>
      <c r="J599" s="63"/>
      <c r="K599" s="63"/>
      <c r="L599" s="59"/>
      <c r="M599" s="59"/>
      <c r="N599" s="110"/>
      <c r="O599" s="184"/>
      <c r="P599" s="89"/>
      <c r="Q599" s="216"/>
      <c r="R599" s="184"/>
      <c r="S599" s="184"/>
      <c r="T599" s="82"/>
      <c r="U599" s="92"/>
      <c r="V599" s="184"/>
      <c r="W599" s="184"/>
      <c r="X599" s="184"/>
      <c r="Y599" s="184"/>
      <c r="Z599" s="184"/>
      <c r="AA599" s="72"/>
      <c r="AB599" s="184"/>
      <c r="AC599" s="201"/>
    </row>
    <row r="600" spans="1:29" s="50" customFormat="1" ht="9.6" customHeight="1" x14ac:dyDescent="0.25">
      <c r="A600" s="182"/>
      <c r="B600" s="184"/>
      <c r="C600" s="183"/>
      <c r="D600" s="182"/>
      <c r="E600" s="63"/>
      <c r="F600" s="74" t="s">
        <v>146</v>
      </c>
      <c r="G600" s="75">
        <f>H600+I600</f>
        <v>24.009999999999998</v>
      </c>
      <c r="H600" s="75">
        <f>SUM(H590:H599)</f>
        <v>24.009999999999998</v>
      </c>
      <c r="I600" s="75">
        <f>SUM(I595:I599)</f>
        <v>0</v>
      </c>
      <c r="J600" s="63"/>
      <c r="K600" s="74" t="s">
        <v>146</v>
      </c>
      <c r="L600" s="75">
        <f>M600+N600</f>
        <v>24.009999999999998</v>
      </c>
      <c r="M600" s="75">
        <f>SUM(M590:M599)</f>
        <v>24.009999999999998</v>
      </c>
      <c r="N600" s="75">
        <f>SUM(N590:N599)</f>
        <v>0</v>
      </c>
      <c r="O600" s="184"/>
      <c r="P600" s="89"/>
      <c r="Q600" s="216"/>
      <c r="R600" s="184"/>
      <c r="S600" s="184"/>
      <c r="T600" s="82"/>
      <c r="U600" s="92"/>
      <c r="V600" s="184"/>
      <c r="W600" s="72"/>
      <c r="X600" s="72"/>
      <c r="Y600" s="72"/>
      <c r="Z600" s="72"/>
      <c r="AA600" s="72"/>
      <c r="AB600" s="72"/>
      <c r="AC600" s="201"/>
    </row>
    <row r="601" spans="1:29" s="50" customFormat="1" ht="9.6" customHeight="1" x14ac:dyDescent="0.25">
      <c r="A601" s="182"/>
      <c r="B601" s="185"/>
      <c r="C601" s="185"/>
      <c r="D601" s="182"/>
      <c r="E601" s="63"/>
      <c r="F601" s="83" t="s">
        <v>205</v>
      </c>
      <c r="G601" s="90">
        <v>24</v>
      </c>
      <c r="H601" s="84">
        <v>24</v>
      </c>
      <c r="I601" s="59"/>
      <c r="J601" s="85"/>
      <c r="K601" s="85"/>
      <c r="L601" s="86"/>
      <c r="M601" s="86"/>
      <c r="N601" s="86"/>
      <c r="O601" s="185"/>
      <c r="P601" s="107"/>
      <c r="Q601" s="224"/>
      <c r="R601" s="185"/>
      <c r="S601" s="185"/>
      <c r="T601" s="87"/>
      <c r="U601" s="109"/>
      <c r="V601" s="185"/>
      <c r="W601" s="97"/>
      <c r="X601" s="97"/>
      <c r="Y601" s="97"/>
      <c r="Z601" s="97"/>
      <c r="AA601" s="97"/>
      <c r="AB601" s="97"/>
      <c r="AC601" s="207"/>
    </row>
    <row r="602" spans="1:29" s="50" customFormat="1" x14ac:dyDescent="0.25">
      <c r="A602" s="182">
        <v>61</v>
      </c>
      <c r="B602" s="184"/>
      <c r="C602" s="183" t="s">
        <v>213</v>
      </c>
      <c r="D602" s="182" t="s">
        <v>439</v>
      </c>
      <c r="E602" s="63"/>
      <c r="F602" s="63"/>
      <c r="G602" s="59"/>
      <c r="H602" s="59"/>
      <c r="I602" s="110"/>
      <c r="J602" s="63"/>
      <c r="K602" s="63"/>
      <c r="L602" s="59"/>
      <c r="M602" s="59"/>
      <c r="N602" s="110"/>
      <c r="O602" s="183"/>
      <c r="P602" s="89"/>
      <c r="Q602" s="113"/>
      <c r="R602" s="184"/>
      <c r="S602" s="184"/>
      <c r="T602" s="82"/>
      <c r="U602" s="92"/>
      <c r="V602" s="184"/>
      <c r="W602" s="184"/>
      <c r="X602" s="184"/>
      <c r="Y602" s="184"/>
      <c r="Z602" s="184"/>
      <c r="AA602" s="72"/>
      <c r="AB602" s="184"/>
      <c r="AC602" s="201"/>
    </row>
    <row r="603" spans="1:29" s="50" customFormat="1" ht="9.6" customHeight="1" x14ac:dyDescent="0.25">
      <c r="A603" s="182"/>
      <c r="B603" s="184"/>
      <c r="C603" s="184"/>
      <c r="D603" s="182"/>
      <c r="E603" s="63" t="s">
        <v>255</v>
      </c>
      <c r="F603" s="63" t="s">
        <v>364</v>
      </c>
      <c r="G603" s="59">
        <v>7.94</v>
      </c>
      <c r="H603" s="59">
        <v>7.94</v>
      </c>
      <c r="I603" s="110">
        <v>0</v>
      </c>
      <c r="J603" s="63"/>
      <c r="K603" s="63"/>
      <c r="L603" s="59"/>
      <c r="M603" s="59"/>
      <c r="N603" s="110"/>
      <c r="O603" s="184"/>
      <c r="P603" s="89"/>
      <c r="Q603" s="114"/>
      <c r="R603" s="184"/>
      <c r="S603" s="184"/>
      <c r="T603" s="82"/>
      <c r="U603" s="92"/>
      <c r="V603" s="184"/>
      <c r="W603" s="184"/>
      <c r="X603" s="184"/>
      <c r="Y603" s="184"/>
      <c r="Z603" s="184"/>
      <c r="AA603" s="72"/>
      <c r="AB603" s="184"/>
      <c r="AC603" s="201"/>
    </row>
    <row r="604" spans="1:29" s="50" customFormat="1" ht="9.6" customHeight="1" x14ac:dyDescent="0.25">
      <c r="A604" s="182"/>
      <c r="B604" s="184"/>
      <c r="C604" s="184"/>
      <c r="D604" s="182"/>
      <c r="E604" s="63" t="s">
        <v>255</v>
      </c>
      <c r="F604" s="63" t="s">
        <v>364</v>
      </c>
      <c r="G604" s="59">
        <v>7.94</v>
      </c>
      <c r="H604" s="59">
        <v>7.94</v>
      </c>
      <c r="I604" s="110">
        <v>0</v>
      </c>
      <c r="J604" s="63" t="s">
        <v>255</v>
      </c>
      <c r="K604" s="63" t="s">
        <v>364</v>
      </c>
      <c r="L604" s="59">
        <v>7.94</v>
      </c>
      <c r="M604" s="59">
        <v>7.94</v>
      </c>
      <c r="N604" s="110">
        <v>0</v>
      </c>
      <c r="O604" s="184"/>
      <c r="P604" s="89"/>
      <c r="Q604" s="114" t="s">
        <v>263</v>
      </c>
      <c r="R604" s="184"/>
      <c r="S604" s="184"/>
      <c r="T604" s="82"/>
      <c r="U604" s="92"/>
      <c r="V604" s="184"/>
      <c r="W604" s="184"/>
      <c r="X604" s="184"/>
      <c r="Y604" s="184"/>
      <c r="Z604" s="184"/>
      <c r="AA604" s="72"/>
      <c r="AB604" s="184"/>
      <c r="AC604" s="201"/>
    </row>
    <row r="605" spans="1:29" s="50" customFormat="1" ht="9.6" customHeight="1" x14ac:dyDescent="0.25">
      <c r="A605" s="182"/>
      <c r="B605" s="184"/>
      <c r="C605" s="183"/>
      <c r="D605" s="182"/>
      <c r="E605" s="63"/>
      <c r="F605" s="74" t="s">
        <v>146</v>
      </c>
      <c r="G605" s="75">
        <f>H605+I605</f>
        <v>15.88</v>
      </c>
      <c r="H605" s="75">
        <f>SUM(H602:H604)</f>
        <v>15.88</v>
      </c>
      <c r="I605" s="75">
        <f>SUM(I602:I604)</f>
        <v>0</v>
      </c>
      <c r="J605" s="63"/>
      <c r="K605" s="74" t="s">
        <v>146</v>
      </c>
      <c r="L605" s="75">
        <f>M605+N605</f>
        <v>7.94</v>
      </c>
      <c r="M605" s="75">
        <f>SUM(M602:M604)</f>
        <v>7.94</v>
      </c>
      <c r="N605" s="75">
        <f>SUM(N602:N604)</f>
        <v>0</v>
      </c>
      <c r="O605" s="184"/>
      <c r="P605" s="89"/>
      <c r="Q605" s="114"/>
      <c r="R605" s="184"/>
      <c r="S605" s="184"/>
      <c r="T605" s="82"/>
      <c r="U605" s="92"/>
      <c r="V605" s="184"/>
      <c r="W605" s="72"/>
      <c r="X605" s="72"/>
      <c r="Y605" s="72"/>
      <c r="Z605" s="72"/>
      <c r="AA605" s="72"/>
      <c r="AB605" s="72"/>
      <c r="AC605" s="201"/>
    </row>
    <row r="606" spans="1:29" s="50" customFormat="1" ht="9.6" customHeight="1" x14ac:dyDescent="0.25">
      <c r="A606" s="182"/>
      <c r="B606" s="185"/>
      <c r="C606" s="185"/>
      <c r="D606" s="182"/>
      <c r="E606" s="63"/>
      <c r="F606" s="83" t="s">
        <v>205</v>
      </c>
      <c r="G606" s="90">
        <v>24</v>
      </c>
      <c r="H606" s="84">
        <v>24</v>
      </c>
      <c r="I606" s="59"/>
      <c r="J606" s="85"/>
      <c r="K606" s="85"/>
      <c r="L606" s="86"/>
      <c r="M606" s="86"/>
      <c r="N606" s="86"/>
      <c r="O606" s="185"/>
      <c r="P606" s="107"/>
      <c r="Q606" s="115"/>
      <c r="R606" s="185"/>
      <c r="S606" s="185"/>
      <c r="T606" s="87"/>
      <c r="U606" s="109"/>
      <c r="V606" s="185"/>
      <c r="W606" s="97"/>
      <c r="X606" s="97"/>
      <c r="Y606" s="97"/>
      <c r="Z606" s="97"/>
      <c r="AA606" s="97"/>
      <c r="AB606" s="97"/>
      <c r="AC606" s="207"/>
    </row>
    <row r="607" spans="1:29" s="56" customFormat="1" ht="32.25" customHeight="1" x14ac:dyDescent="0.25">
      <c r="A607" s="116">
        <v>62</v>
      </c>
      <c r="B607" s="116"/>
      <c r="C607" s="117" t="s">
        <v>446</v>
      </c>
      <c r="D607" s="118" t="s">
        <v>447</v>
      </c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9"/>
      <c r="Q607" s="120" t="s">
        <v>263</v>
      </c>
      <c r="R607" s="117"/>
      <c r="S607" s="117"/>
      <c r="T607" s="117"/>
      <c r="U607" s="117"/>
      <c r="V607" s="117"/>
      <c r="W607" s="117"/>
      <c r="X607" s="117" t="s">
        <v>448</v>
      </c>
      <c r="Y607" s="117"/>
      <c r="Z607" s="117"/>
      <c r="AA607" s="117"/>
      <c r="AB607" s="117"/>
      <c r="AC607" s="116"/>
    </row>
  </sheetData>
  <autoFilter ref="A7:AC607" xr:uid="{00000000-0009-0000-0000-000001000000}"/>
  <mergeCells count="1215">
    <mergeCell ref="AB602:AB604"/>
    <mergeCell ref="AC602:AC606"/>
    <mergeCell ref="C605:C606"/>
    <mergeCell ref="S602:S606"/>
    <mergeCell ref="V602:V606"/>
    <mergeCell ref="W602:W604"/>
    <mergeCell ref="X602:X604"/>
    <mergeCell ref="Y602:Y604"/>
    <mergeCell ref="Z602:Z604"/>
    <mergeCell ref="A602:A606"/>
    <mergeCell ref="B602:B606"/>
    <mergeCell ref="C602:C604"/>
    <mergeCell ref="D602:D606"/>
    <mergeCell ref="O602:O606"/>
    <mergeCell ref="R602:R606"/>
    <mergeCell ref="Y590:Y599"/>
    <mergeCell ref="Z590:Z599"/>
    <mergeCell ref="AB590:AB599"/>
    <mergeCell ref="AC590:AC601"/>
    <mergeCell ref="O594:O596"/>
    <mergeCell ref="P594:P596"/>
    <mergeCell ref="O597:O601"/>
    <mergeCell ref="Q590:Q601"/>
    <mergeCell ref="R590:R601"/>
    <mergeCell ref="S590:S601"/>
    <mergeCell ref="V590:V601"/>
    <mergeCell ref="W590:W599"/>
    <mergeCell ref="X590:X599"/>
    <mergeCell ref="O588:O589"/>
    <mergeCell ref="P588:P589"/>
    <mergeCell ref="A590:A601"/>
    <mergeCell ref="B590:B601"/>
    <mergeCell ref="C590:C596"/>
    <mergeCell ref="D590:D601"/>
    <mergeCell ref="O590:O592"/>
    <mergeCell ref="P590:P592"/>
    <mergeCell ref="C597:C599"/>
    <mergeCell ref="C600:C601"/>
    <mergeCell ref="W581:W587"/>
    <mergeCell ref="X581:X587"/>
    <mergeCell ref="Y581:Y587"/>
    <mergeCell ref="Z581:Z587"/>
    <mergeCell ref="AB581:AB587"/>
    <mergeCell ref="AC581:AC589"/>
    <mergeCell ref="Q581:Q589"/>
    <mergeCell ref="R581:R589"/>
    <mergeCell ref="S581:S589"/>
    <mergeCell ref="T581:T589"/>
    <mergeCell ref="U581:U589"/>
    <mergeCell ref="V581:V589"/>
    <mergeCell ref="A581:A589"/>
    <mergeCell ref="B581:B589"/>
    <mergeCell ref="C581:C583"/>
    <mergeCell ref="D581:D589"/>
    <mergeCell ref="O581:O583"/>
    <mergeCell ref="P581:P583"/>
    <mergeCell ref="C584:C587"/>
    <mergeCell ref="O585:O587"/>
    <mergeCell ref="P585:P587"/>
    <mergeCell ref="C588:C589"/>
    <mergeCell ref="S562:S573"/>
    <mergeCell ref="T562:T573"/>
    <mergeCell ref="U562:U573"/>
    <mergeCell ref="Y574:Y578"/>
    <mergeCell ref="Z574:Z578"/>
    <mergeCell ref="AB574:AB578"/>
    <mergeCell ref="AC574:AC580"/>
    <mergeCell ref="C577:C578"/>
    <mergeCell ref="C579:C580"/>
    <mergeCell ref="P579:P580"/>
    <mergeCell ref="Q574:Q580"/>
    <mergeCell ref="R574:R580"/>
    <mergeCell ref="S574:S580"/>
    <mergeCell ref="V574:V580"/>
    <mergeCell ref="W574:W578"/>
    <mergeCell ref="X574:X578"/>
    <mergeCell ref="A574:A580"/>
    <mergeCell ref="B574:B580"/>
    <mergeCell ref="C574:C576"/>
    <mergeCell ref="D574:D580"/>
    <mergeCell ref="O574:O576"/>
    <mergeCell ref="P574:P576"/>
    <mergeCell ref="A562:A573"/>
    <mergeCell ref="B562:B573"/>
    <mergeCell ref="C562:C568"/>
    <mergeCell ref="D562:D573"/>
    <mergeCell ref="O562:O564"/>
    <mergeCell ref="O552:O554"/>
    <mergeCell ref="P552:P554"/>
    <mergeCell ref="O555:O558"/>
    <mergeCell ref="P555:P558"/>
    <mergeCell ref="O559:O561"/>
    <mergeCell ref="P559:P561"/>
    <mergeCell ref="W548:W558"/>
    <mergeCell ref="X548:X558"/>
    <mergeCell ref="Y548:Y558"/>
    <mergeCell ref="Z548:Z558"/>
    <mergeCell ref="AB548:AB558"/>
    <mergeCell ref="AC562:AC573"/>
    <mergeCell ref="O566:O568"/>
    <mergeCell ref="P566:P568"/>
    <mergeCell ref="C569:C571"/>
    <mergeCell ref="O569:O572"/>
    <mergeCell ref="P569:P572"/>
    <mergeCell ref="C572:C573"/>
    <mergeCell ref="V562:V573"/>
    <mergeCell ref="W562:W571"/>
    <mergeCell ref="X562:X571"/>
    <mergeCell ref="Y562:Y571"/>
    <mergeCell ref="Z562:Z571"/>
    <mergeCell ref="AB562:AB571"/>
    <mergeCell ref="P562:P564"/>
    <mergeCell ref="Q562:Q573"/>
    <mergeCell ref="R562:R573"/>
    <mergeCell ref="AC548:AC561"/>
    <mergeCell ref="Q548:Q561"/>
    <mergeCell ref="R548:R561"/>
    <mergeCell ref="S548:S561"/>
    <mergeCell ref="T548:T561"/>
    <mergeCell ref="U548:U561"/>
    <mergeCell ref="V548:V561"/>
    <mergeCell ref="O543:O547"/>
    <mergeCell ref="P543:P547"/>
    <mergeCell ref="C544:C545"/>
    <mergeCell ref="C546:C547"/>
    <mergeCell ref="A548:A561"/>
    <mergeCell ref="B548:B561"/>
    <mergeCell ref="C548:C558"/>
    <mergeCell ref="D548:D561"/>
    <mergeCell ref="O548:O550"/>
    <mergeCell ref="P548:P550"/>
    <mergeCell ref="C560:C561"/>
    <mergeCell ref="W534:W541"/>
    <mergeCell ref="X534:X541"/>
    <mergeCell ref="Y534:Y541"/>
    <mergeCell ref="Z534:Z541"/>
    <mergeCell ref="AB534:AB541"/>
    <mergeCell ref="AC534:AC547"/>
    <mergeCell ref="Q534:Q547"/>
    <mergeCell ref="R534:R547"/>
    <mergeCell ref="S534:S547"/>
    <mergeCell ref="T534:T547"/>
    <mergeCell ref="U534:U547"/>
    <mergeCell ref="V534:V547"/>
    <mergeCell ref="A534:A547"/>
    <mergeCell ref="B534:B547"/>
    <mergeCell ref="C534:C543"/>
    <mergeCell ref="D534:D547"/>
    <mergeCell ref="O534:O536"/>
    <mergeCell ref="P534:P536"/>
    <mergeCell ref="O538:O540"/>
    <mergeCell ref="P538:P540"/>
    <mergeCell ref="O541:O542"/>
    <mergeCell ref="P541:P542"/>
    <mergeCell ref="X527:X529"/>
    <mergeCell ref="Y527:Y529"/>
    <mergeCell ref="Z527:Z529"/>
    <mergeCell ref="AB527:AB529"/>
    <mergeCell ref="AC527:AC533"/>
    <mergeCell ref="P532:P533"/>
    <mergeCell ref="Q527:Q533"/>
    <mergeCell ref="R527:R533"/>
    <mergeCell ref="S527:S533"/>
    <mergeCell ref="T527:T533"/>
    <mergeCell ref="V527:V533"/>
    <mergeCell ref="W527:W529"/>
    <mergeCell ref="A527:A533"/>
    <mergeCell ref="B527:B533"/>
    <mergeCell ref="C527:C533"/>
    <mergeCell ref="D527:D533"/>
    <mergeCell ref="O527:O528"/>
    <mergeCell ref="P527:P528"/>
    <mergeCell ref="W517:W524"/>
    <mergeCell ref="X517:X524"/>
    <mergeCell ref="Y517:Y524"/>
    <mergeCell ref="Z517:Z524"/>
    <mergeCell ref="AB517:AB524"/>
    <mergeCell ref="AC517:AC526"/>
    <mergeCell ref="Q517:Q526"/>
    <mergeCell ref="R517:R526"/>
    <mergeCell ref="S517:S526"/>
    <mergeCell ref="T517:T526"/>
    <mergeCell ref="U517:U526"/>
    <mergeCell ref="V517:V526"/>
    <mergeCell ref="A517:A526"/>
    <mergeCell ref="B517:B526"/>
    <mergeCell ref="C517:C526"/>
    <mergeCell ref="D517:D526"/>
    <mergeCell ref="O517:O518"/>
    <mergeCell ref="P517:P518"/>
    <mergeCell ref="O520:O522"/>
    <mergeCell ref="P520:P522"/>
    <mergeCell ref="O523:O526"/>
    <mergeCell ref="P523:P526"/>
    <mergeCell ref="Y505:Y512"/>
    <mergeCell ref="Z505:Z512"/>
    <mergeCell ref="AB505:AB512"/>
    <mergeCell ref="AC505:AC516"/>
    <mergeCell ref="O508:O510"/>
    <mergeCell ref="P508:P510"/>
    <mergeCell ref="O511:O516"/>
    <mergeCell ref="P511:P516"/>
    <mergeCell ref="Q505:Q516"/>
    <mergeCell ref="R505:R516"/>
    <mergeCell ref="S505:S516"/>
    <mergeCell ref="V505:V516"/>
    <mergeCell ref="W505:W512"/>
    <mergeCell ref="X505:X512"/>
    <mergeCell ref="A505:A516"/>
    <mergeCell ref="B505:B516"/>
    <mergeCell ref="C505:C516"/>
    <mergeCell ref="D505:D516"/>
    <mergeCell ref="O505:O506"/>
    <mergeCell ref="P505:P506"/>
    <mergeCell ref="Y497:Y501"/>
    <mergeCell ref="Z497:Z501"/>
    <mergeCell ref="AB497:AB501"/>
    <mergeCell ref="AC497:AC504"/>
    <mergeCell ref="O501:O504"/>
    <mergeCell ref="P501:P504"/>
    <mergeCell ref="Q497:Q504"/>
    <mergeCell ref="R497:R504"/>
    <mergeCell ref="S497:S504"/>
    <mergeCell ref="V497:V504"/>
    <mergeCell ref="W497:W501"/>
    <mergeCell ref="X497:X501"/>
    <mergeCell ref="A497:A504"/>
    <mergeCell ref="B497:B504"/>
    <mergeCell ref="C497:C501"/>
    <mergeCell ref="D497:D504"/>
    <mergeCell ref="O497:O499"/>
    <mergeCell ref="P497:P499"/>
    <mergeCell ref="C503:C504"/>
    <mergeCell ref="Y483:Y491"/>
    <mergeCell ref="Z483:Z491"/>
    <mergeCell ref="AB483:AB491"/>
    <mergeCell ref="AC483:AC496"/>
    <mergeCell ref="O490:O496"/>
    <mergeCell ref="P490:P496"/>
    <mergeCell ref="Q483:Q496"/>
    <mergeCell ref="R483:R496"/>
    <mergeCell ref="S483:S496"/>
    <mergeCell ref="V483:V496"/>
    <mergeCell ref="W483:W491"/>
    <mergeCell ref="X483:X491"/>
    <mergeCell ref="A483:A496"/>
    <mergeCell ref="B483:B496"/>
    <mergeCell ref="C483:C491"/>
    <mergeCell ref="D483:D496"/>
    <mergeCell ref="O483:O488"/>
    <mergeCell ref="P483:P488"/>
    <mergeCell ref="C492:C494"/>
    <mergeCell ref="C495:C496"/>
    <mergeCell ref="Y465:Y475"/>
    <mergeCell ref="Z465:Z475"/>
    <mergeCell ref="AB465:AB475"/>
    <mergeCell ref="AC465:AC482"/>
    <mergeCell ref="O471:O474"/>
    <mergeCell ref="P471:P474"/>
    <mergeCell ref="P481:P482"/>
    <mergeCell ref="Q465:Q482"/>
    <mergeCell ref="R465:R482"/>
    <mergeCell ref="S465:S482"/>
    <mergeCell ref="V465:V482"/>
    <mergeCell ref="W465:W475"/>
    <mergeCell ref="X465:X475"/>
    <mergeCell ref="A465:A482"/>
    <mergeCell ref="B465:B482"/>
    <mergeCell ref="C465:C478"/>
    <mergeCell ref="D465:D482"/>
    <mergeCell ref="O465:O469"/>
    <mergeCell ref="P465:P469"/>
    <mergeCell ref="C479:C480"/>
    <mergeCell ref="C481:C482"/>
    <mergeCell ref="Y457:Y462"/>
    <mergeCell ref="Z457:Z462"/>
    <mergeCell ref="AB457:AB462"/>
    <mergeCell ref="AC457:AC464"/>
    <mergeCell ref="O463:O464"/>
    <mergeCell ref="P463:P464"/>
    <mergeCell ref="Q457:Q464"/>
    <mergeCell ref="R457:R464"/>
    <mergeCell ref="S457:S464"/>
    <mergeCell ref="V457:V464"/>
    <mergeCell ref="W457:W462"/>
    <mergeCell ref="X457:X462"/>
    <mergeCell ref="A457:A464"/>
    <mergeCell ref="B457:B464"/>
    <mergeCell ref="C457:C464"/>
    <mergeCell ref="D457:D464"/>
    <mergeCell ref="O457:O461"/>
    <mergeCell ref="P457:P461"/>
    <mergeCell ref="Y443:Y454"/>
    <mergeCell ref="Z443:Z454"/>
    <mergeCell ref="AB443:AB454"/>
    <mergeCell ref="AC443:AC456"/>
    <mergeCell ref="O449:O451"/>
    <mergeCell ref="P449:P451"/>
    <mergeCell ref="P455:P456"/>
    <mergeCell ref="Q443:Q456"/>
    <mergeCell ref="R443:R456"/>
    <mergeCell ref="S443:S456"/>
    <mergeCell ref="V443:V456"/>
    <mergeCell ref="W443:W454"/>
    <mergeCell ref="X443:X454"/>
    <mergeCell ref="A443:A456"/>
    <mergeCell ref="B443:B456"/>
    <mergeCell ref="C443:C456"/>
    <mergeCell ref="D443:D456"/>
    <mergeCell ref="O443:O447"/>
    <mergeCell ref="P443:P447"/>
    <mergeCell ref="W438:W440"/>
    <mergeCell ref="X438:X440"/>
    <mergeCell ref="Y438:Y440"/>
    <mergeCell ref="Z438:Z440"/>
    <mergeCell ref="AB438:AB440"/>
    <mergeCell ref="AC438:AC442"/>
    <mergeCell ref="Q438:Q442"/>
    <mergeCell ref="R438:R442"/>
    <mergeCell ref="S438:S442"/>
    <mergeCell ref="T438:T442"/>
    <mergeCell ref="U438:U442"/>
    <mergeCell ref="V438:V442"/>
    <mergeCell ref="A438:A442"/>
    <mergeCell ref="B438:B442"/>
    <mergeCell ref="C438:C442"/>
    <mergeCell ref="D438:D442"/>
    <mergeCell ref="O438:O442"/>
    <mergeCell ref="P438:P442"/>
    <mergeCell ref="X427:X435"/>
    <mergeCell ref="Y427:Y435"/>
    <mergeCell ref="Z427:Z435"/>
    <mergeCell ref="AB427:AB435"/>
    <mergeCell ref="AC427:AC437"/>
    <mergeCell ref="O433:O435"/>
    <mergeCell ref="P433:P435"/>
    <mergeCell ref="O436:O437"/>
    <mergeCell ref="P436:P437"/>
    <mergeCell ref="Q427:Q437"/>
    <mergeCell ref="R427:R437"/>
    <mergeCell ref="S427:S437"/>
    <mergeCell ref="T427:T437"/>
    <mergeCell ref="V427:V437"/>
    <mergeCell ref="W427:W435"/>
    <mergeCell ref="A427:A437"/>
    <mergeCell ref="B427:B437"/>
    <mergeCell ref="C427:C437"/>
    <mergeCell ref="D427:D437"/>
    <mergeCell ref="O427:O431"/>
    <mergeCell ref="P427:P431"/>
    <mergeCell ref="X418:X424"/>
    <mergeCell ref="Y418:Y424"/>
    <mergeCell ref="Z418:Z424"/>
    <mergeCell ref="AB418:AB424"/>
    <mergeCell ref="AC418:AC426"/>
    <mergeCell ref="O422:O424"/>
    <mergeCell ref="P422:P424"/>
    <mergeCell ref="O425:O426"/>
    <mergeCell ref="P425:P426"/>
    <mergeCell ref="Q418:Q426"/>
    <mergeCell ref="R418:R426"/>
    <mergeCell ref="S418:S426"/>
    <mergeCell ref="T418:T426"/>
    <mergeCell ref="V418:V426"/>
    <mergeCell ref="W418:W424"/>
    <mergeCell ref="A418:A426"/>
    <mergeCell ref="B418:B426"/>
    <mergeCell ref="C418:C426"/>
    <mergeCell ref="D418:D426"/>
    <mergeCell ref="O418:O420"/>
    <mergeCell ref="P418:P420"/>
    <mergeCell ref="W404:W415"/>
    <mergeCell ref="X404:X415"/>
    <mergeCell ref="Y404:Y415"/>
    <mergeCell ref="Z404:Z415"/>
    <mergeCell ref="AB404:AB415"/>
    <mergeCell ref="AC404:AC417"/>
    <mergeCell ref="Q404:Q417"/>
    <mergeCell ref="R404:R417"/>
    <mergeCell ref="S404:S417"/>
    <mergeCell ref="T404:T417"/>
    <mergeCell ref="U404:U417"/>
    <mergeCell ref="V404:V417"/>
    <mergeCell ref="A404:A417"/>
    <mergeCell ref="B404:B417"/>
    <mergeCell ref="C404:C417"/>
    <mergeCell ref="D404:D417"/>
    <mergeCell ref="O404:O406"/>
    <mergeCell ref="P404:P406"/>
    <mergeCell ref="O408:O410"/>
    <mergeCell ref="P408:P410"/>
    <mergeCell ref="O411:O416"/>
    <mergeCell ref="P411:P416"/>
    <mergeCell ref="O387:O389"/>
    <mergeCell ref="P387:P389"/>
    <mergeCell ref="C390:C401"/>
    <mergeCell ref="O390:O395"/>
    <mergeCell ref="P390:P395"/>
    <mergeCell ref="O396:O403"/>
    <mergeCell ref="P396:P403"/>
    <mergeCell ref="C402:C403"/>
    <mergeCell ref="W383:W401"/>
    <mergeCell ref="X383:X401"/>
    <mergeCell ref="Y383:Y401"/>
    <mergeCell ref="Z383:Z401"/>
    <mergeCell ref="AB383:AB401"/>
    <mergeCell ref="AC383:AC403"/>
    <mergeCell ref="Q383:Q403"/>
    <mergeCell ref="R383:R403"/>
    <mergeCell ref="S383:S403"/>
    <mergeCell ref="T383:T403"/>
    <mergeCell ref="U383:U403"/>
    <mergeCell ref="V383:V403"/>
    <mergeCell ref="O376:O381"/>
    <mergeCell ref="P376:P381"/>
    <mergeCell ref="C381:C382"/>
    <mergeCell ref="A383:A403"/>
    <mergeCell ref="B383:B403"/>
    <mergeCell ref="C383:C385"/>
    <mergeCell ref="D383:D403"/>
    <mergeCell ref="O383:O385"/>
    <mergeCell ref="P383:P385"/>
    <mergeCell ref="C386:C389"/>
    <mergeCell ref="W369:W380"/>
    <mergeCell ref="X369:X380"/>
    <mergeCell ref="Y369:Y380"/>
    <mergeCell ref="Z369:Z380"/>
    <mergeCell ref="AB369:AB380"/>
    <mergeCell ref="AC369:AC382"/>
    <mergeCell ref="Q369:Q382"/>
    <mergeCell ref="R369:R382"/>
    <mergeCell ref="S369:S382"/>
    <mergeCell ref="T369:T382"/>
    <mergeCell ref="U369:U382"/>
    <mergeCell ref="V369:V382"/>
    <mergeCell ref="A369:A382"/>
    <mergeCell ref="B369:B382"/>
    <mergeCell ref="C369:C373"/>
    <mergeCell ref="D369:D382"/>
    <mergeCell ref="O369:O371"/>
    <mergeCell ref="P369:P371"/>
    <mergeCell ref="O373:O375"/>
    <mergeCell ref="P373:P375"/>
    <mergeCell ref="C374:C375"/>
    <mergeCell ref="C376:C379"/>
    <mergeCell ref="X353:X366"/>
    <mergeCell ref="Y353:Y366"/>
    <mergeCell ref="Z353:Z366"/>
    <mergeCell ref="AB353:AB366"/>
    <mergeCell ref="AC353:AC368"/>
    <mergeCell ref="C354:C356"/>
    <mergeCell ref="C357:C364"/>
    <mergeCell ref="O357:O359"/>
    <mergeCell ref="P357:P359"/>
    <mergeCell ref="O360:O368"/>
    <mergeCell ref="R353:R368"/>
    <mergeCell ref="S353:S368"/>
    <mergeCell ref="T353:T368"/>
    <mergeCell ref="U353:U368"/>
    <mergeCell ref="V353:V368"/>
    <mergeCell ref="W353:W366"/>
    <mergeCell ref="A353:A368"/>
    <mergeCell ref="B353:B368"/>
    <mergeCell ref="D353:D368"/>
    <mergeCell ref="O353:O355"/>
    <mergeCell ref="P353:P355"/>
    <mergeCell ref="Q353:Q368"/>
    <mergeCell ref="P360:P368"/>
    <mergeCell ref="C365:C366"/>
    <mergeCell ref="C367:C368"/>
    <mergeCell ref="W346:W350"/>
    <mergeCell ref="X346:X350"/>
    <mergeCell ref="Y346:Y350"/>
    <mergeCell ref="Z346:Z350"/>
    <mergeCell ref="AB346:AB350"/>
    <mergeCell ref="AC346:AC352"/>
    <mergeCell ref="Q346:Q352"/>
    <mergeCell ref="R346:R352"/>
    <mergeCell ref="S346:S352"/>
    <mergeCell ref="T346:T352"/>
    <mergeCell ref="U346:U352"/>
    <mergeCell ref="V346:V352"/>
    <mergeCell ref="A346:A352"/>
    <mergeCell ref="B346:B352"/>
    <mergeCell ref="C346:C350"/>
    <mergeCell ref="D346:D352"/>
    <mergeCell ref="O346:O348"/>
    <mergeCell ref="P346:P348"/>
    <mergeCell ref="O350:O352"/>
    <mergeCell ref="P350:P352"/>
    <mergeCell ref="C351:C352"/>
    <mergeCell ref="W339:W343"/>
    <mergeCell ref="X339:X343"/>
    <mergeCell ref="Y339:Y343"/>
    <mergeCell ref="Z339:Z343"/>
    <mergeCell ref="AB339:AB343"/>
    <mergeCell ref="AC339:AC345"/>
    <mergeCell ref="Q339:Q345"/>
    <mergeCell ref="R339:R345"/>
    <mergeCell ref="S339:S345"/>
    <mergeCell ref="T339:T345"/>
    <mergeCell ref="U339:U345"/>
    <mergeCell ref="V339:V345"/>
    <mergeCell ref="A339:A345"/>
    <mergeCell ref="B339:B345"/>
    <mergeCell ref="C339:C343"/>
    <mergeCell ref="D339:D345"/>
    <mergeCell ref="O339:O341"/>
    <mergeCell ref="P339:P341"/>
    <mergeCell ref="O343:O345"/>
    <mergeCell ref="P343:P345"/>
    <mergeCell ref="C344:C345"/>
    <mergeCell ref="A324:A331"/>
    <mergeCell ref="B324:B331"/>
    <mergeCell ref="C324:C328"/>
    <mergeCell ref="D324:D331"/>
    <mergeCell ref="O324:O326"/>
    <mergeCell ref="P324:P326"/>
    <mergeCell ref="O328:O330"/>
    <mergeCell ref="P328:P330"/>
    <mergeCell ref="C330:C331"/>
    <mergeCell ref="Y332:Y336"/>
    <mergeCell ref="Z332:Z336"/>
    <mergeCell ref="AB332:AB336"/>
    <mergeCell ref="AC332:AC338"/>
    <mergeCell ref="O336:O338"/>
    <mergeCell ref="P336:P338"/>
    <mergeCell ref="Q332:Q338"/>
    <mergeCell ref="R332:R338"/>
    <mergeCell ref="S332:S338"/>
    <mergeCell ref="V332:V338"/>
    <mergeCell ref="W332:W336"/>
    <mergeCell ref="X332:X336"/>
    <mergeCell ref="A332:A338"/>
    <mergeCell ref="B332:B338"/>
    <mergeCell ref="C332:C336"/>
    <mergeCell ref="D332:D338"/>
    <mergeCell ref="O332:O334"/>
    <mergeCell ref="P332:P334"/>
    <mergeCell ref="C337:C338"/>
    <mergeCell ref="C314:C320"/>
    <mergeCell ref="O316:O323"/>
    <mergeCell ref="P316:P323"/>
    <mergeCell ref="C322:C323"/>
    <mergeCell ref="Y303:Y319"/>
    <mergeCell ref="Z303:Z319"/>
    <mergeCell ref="AB303:AB319"/>
    <mergeCell ref="AC303:AC323"/>
    <mergeCell ref="O307:O309"/>
    <mergeCell ref="P307:P309"/>
    <mergeCell ref="S303:S323"/>
    <mergeCell ref="T303:T323"/>
    <mergeCell ref="U303:U323"/>
    <mergeCell ref="V303:V323"/>
    <mergeCell ref="W303:W319"/>
    <mergeCell ref="X303:X319"/>
    <mergeCell ref="W324:W327"/>
    <mergeCell ref="X324:X327"/>
    <mergeCell ref="Y324:Y327"/>
    <mergeCell ref="Z324:Z327"/>
    <mergeCell ref="AB324:AB327"/>
    <mergeCell ref="AC324:AC331"/>
    <mergeCell ref="Q324:Q331"/>
    <mergeCell ref="R324:R331"/>
    <mergeCell ref="S324:S331"/>
    <mergeCell ref="T324:T331"/>
    <mergeCell ref="U324:U331"/>
    <mergeCell ref="V324:V331"/>
    <mergeCell ref="C283:C294"/>
    <mergeCell ref="O283:O285"/>
    <mergeCell ref="P283:P285"/>
    <mergeCell ref="O287:O289"/>
    <mergeCell ref="P287:P289"/>
    <mergeCell ref="O290:O297"/>
    <mergeCell ref="P290:P297"/>
    <mergeCell ref="AC298:AC302"/>
    <mergeCell ref="C301:C302"/>
    <mergeCell ref="A303:A323"/>
    <mergeCell ref="B303:B323"/>
    <mergeCell ref="C303:C308"/>
    <mergeCell ref="D303:D323"/>
    <mergeCell ref="O303:O305"/>
    <mergeCell ref="P303:P305"/>
    <mergeCell ref="Q303:Q323"/>
    <mergeCell ref="R303:R323"/>
    <mergeCell ref="V298:V302"/>
    <mergeCell ref="W298:W299"/>
    <mergeCell ref="X298:X299"/>
    <mergeCell ref="Y298:Y299"/>
    <mergeCell ref="Z298:Z299"/>
    <mergeCell ref="AB298:AB299"/>
    <mergeCell ref="P298:P300"/>
    <mergeCell ref="Q298:Q302"/>
    <mergeCell ref="R298:R302"/>
    <mergeCell ref="S298:S302"/>
    <mergeCell ref="T298:T302"/>
    <mergeCell ref="U298:U302"/>
    <mergeCell ref="C309:C313"/>
    <mergeCell ref="O310:O315"/>
    <mergeCell ref="P310:P315"/>
    <mergeCell ref="Z263:Z282"/>
    <mergeCell ref="AB263:AB275"/>
    <mergeCell ref="AC263:AC281"/>
    <mergeCell ref="O267:O269"/>
    <mergeCell ref="P267:P269"/>
    <mergeCell ref="S263:S281"/>
    <mergeCell ref="T263:T281"/>
    <mergeCell ref="U263:U281"/>
    <mergeCell ref="V263:V281"/>
    <mergeCell ref="W263:W281"/>
    <mergeCell ref="X263:X282"/>
    <mergeCell ref="C296:C297"/>
    <mergeCell ref="A298:A302"/>
    <mergeCell ref="B298:B302"/>
    <mergeCell ref="C298:C300"/>
    <mergeCell ref="D298:D302"/>
    <mergeCell ref="O298:O300"/>
    <mergeCell ref="W283:W297"/>
    <mergeCell ref="X283:X297"/>
    <mergeCell ref="Y283:Y293"/>
    <mergeCell ref="Z283:Z293"/>
    <mergeCell ref="AB283:AB293"/>
    <mergeCell ref="AC283:AC297"/>
    <mergeCell ref="Q283:Q297"/>
    <mergeCell ref="R283:R297"/>
    <mergeCell ref="S283:S297"/>
    <mergeCell ref="T283:T297"/>
    <mergeCell ref="U283:U297"/>
    <mergeCell ref="V283:V297"/>
    <mergeCell ref="D282:D297"/>
    <mergeCell ref="A283:A297"/>
    <mergeCell ref="B283:B297"/>
    <mergeCell ref="S257:S262"/>
    <mergeCell ref="T257:T262"/>
    <mergeCell ref="U257:U262"/>
    <mergeCell ref="V257:V262"/>
    <mergeCell ref="A257:A262"/>
    <mergeCell ref="B257:B262"/>
    <mergeCell ref="C257:C258"/>
    <mergeCell ref="D257:D262"/>
    <mergeCell ref="O257:O260"/>
    <mergeCell ref="P257:P260"/>
    <mergeCell ref="C268:C279"/>
    <mergeCell ref="O270:O274"/>
    <mergeCell ref="P270:P274"/>
    <mergeCell ref="O275:O281"/>
    <mergeCell ref="P275:P281"/>
    <mergeCell ref="C280:C281"/>
    <mergeCell ref="Y263:Y282"/>
    <mergeCell ref="A239:A256"/>
    <mergeCell ref="B239:B256"/>
    <mergeCell ref="C239:C252"/>
    <mergeCell ref="W239:W248"/>
    <mergeCell ref="X239:X248"/>
    <mergeCell ref="Y239:Y248"/>
    <mergeCell ref="C253:C254"/>
    <mergeCell ref="C255:C256"/>
    <mergeCell ref="Q238:Q256"/>
    <mergeCell ref="R238:R256"/>
    <mergeCell ref="S238:S256"/>
    <mergeCell ref="T238:T256"/>
    <mergeCell ref="U238:U256"/>
    <mergeCell ref="V238:V256"/>
    <mergeCell ref="AC257:AC262"/>
    <mergeCell ref="C261:C262"/>
    <mergeCell ref="A263:A281"/>
    <mergeCell ref="B263:B281"/>
    <mergeCell ref="C263:C267"/>
    <mergeCell ref="D263:D281"/>
    <mergeCell ref="O263:O265"/>
    <mergeCell ref="P263:P265"/>
    <mergeCell ref="Q263:Q281"/>
    <mergeCell ref="R263:R281"/>
    <mergeCell ref="W257:W262"/>
    <mergeCell ref="X257:X262"/>
    <mergeCell ref="Y257:Y262"/>
    <mergeCell ref="Z257:Z262"/>
    <mergeCell ref="AA257:AA262"/>
    <mergeCell ref="AB257:AB262"/>
    <mergeCell ref="Q257:Q262"/>
    <mergeCell ref="R257:R262"/>
    <mergeCell ref="O232:O237"/>
    <mergeCell ref="P232:P237"/>
    <mergeCell ref="C236:C237"/>
    <mergeCell ref="D238:D256"/>
    <mergeCell ref="O238:O240"/>
    <mergeCell ref="P238:P240"/>
    <mergeCell ref="W220:W234"/>
    <mergeCell ref="X220:X234"/>
    <mergeCell ref="Y220:Y234"/>
    <mergeCell ref="Z220:Z234"/>
    <mergeCell ref="AB220:AB234"/>
    <mergeCell ref="AC220:AC237"/>
    <mergeCell ref="Q220:Q237"/>
    <mergeCell ref="R220:R237"/>
    <mergeCell ref="S220:S237"/>
    <mergeCell ref="T220:T237"/>
    <mergeCell ref="U220:U237"/>
    <mergeCell ref="V220:V237"/>
    <mergeCell ref="Z239:Z248"/>
    <mergeCell ref="AB239:AB248"/>
    <mergeCell ref="AC239:AC256"/>
    <mergeCell ref="O242:O244"/>
    <mergeCell ref="P242:P244"/>
    <mergeCell ref="O245:O250"/>
    <mergeCell ref="P245:P250"/>
    <mergeCell ref="O251:O256"/>
    <mergeCell ref="P251:P256"/>
    <mergeCell ref="A220:A237"/>
    <mergeCell ref="B220:B237"/>
    <mergeCell ref="C220:C229"/>
    <mergeCell ref="D220:D237"/>
    <mergeCell ref="O220:O222"/>
    <mergeCell ref="P220:P222"/>
    <mergeCell ref="O224:O226"/>
    <mergeCell ref="P224:P226"/>
    <mergeCell ref="O227:O231"/>
    <mergeCell ref="P227:P231"/>
    <mergeCell ref="AC205:AC219"/>
    <mergeCell ref="O209:O211"/>
    <mergeCell ref="P209:P211"/>
    <mergeCell ref="C210:C214"/>
    <mergeCell ref="O212:O216"/>
    <mergeCell ref="P212:P216"/>
    <mergeCell ref="O217:O219"/>
    <mergeCell ref="P217:P219"/>
    <mergeCell ref="C218:C219"/>
    <mergeCell ref="V205:V219"/>
    <mergeCell ref="W205:W217"/>
    <mergeCell ref="X205:X217"/>
    <mergeCell ref="Y205:Y217"/>
    <mergeCell ref="Z205:Z217"/>
    <mergeCell ref="AB205:AB217"/>
    <mergeCell ref="P205:P207"/>
    <mergeCell ref="Q205:Q219"/>
    <mergeCell ref="R205:R219"/>
    <mergeCell ref="S205:S219"/>
    <mergeCell ref="T205:T219"/>
    <mergeCell ref="U205:U219"/>
    <mergeCell ref="C230:C234"/>
    <mergeCell ref="X202:X204"/>
    <mergeCell ref="Y202:Y204"/>
    <mergeCell ref="AB202:AB204"/>
    <mergeCell ref="AC202:AC204"/>
    <mergeCell ref="C203:C204"/>
    <mergeCell ref="A205:A219"/>
    <mergeCell ref="B205:B219"/>
    <mergeCell ref="C205:C209"/>
    <mergeCell ref="D205:D219"/>
    <mergeCell ref="O205:O207"/>
    <mergeCell ref="Q202:Q204"/>
    <mergeCell ref="R202:R204"/>
    <mergeCell ref="S202:S204"/>
    <mergeCell ref="T202:T204"/>
    <mergeCell ref="U202:U204"/>
    <mergeCell ref="V202:V204"/>
    <mergeCell ref="C200:C201"/>
    <mergeCell ref="A202:A204"/>
    <mergeCell ref="B202:B204"/>
    <mergeCell ref="D202:D204"/>
    <mergeCell ref="O202:O203"/>
    <mergeCell ref="P202:P203"/>
    <mergeCell ref="W193:W199"/>
    <mergeCell ref="X193:X201"/>
    <mergeCell ref="Y193:Y201"/>
    <mergeCell ref="Z193:Z201"/>
    <mergeCell ref="AB193:AB201"/>
    <mergeCell ref="AC193:AC201"/>
    <mergeCell ref="Q193:Q201"/>
    <mergeCell ref="R193:R201"/>
    <mergeCell ref="S193:S201"/>
    <mergeCell ref="T193:T201"/>
    <mergeCell ref="U193:U201"/>
    <mergeCell ref="V193:V201"/>
    <mergeCell ref="O190:O192"/>
    <mergeCell ref="P190:P192"/>
    <mergeCell ref="C191:C192"/>
    <mergeCell ref="A193:A201"/>
    <mergeCell ref="B193:B201"/>
    <mergeCell ref="C193:C195"/>
    <mergeCell ref="D193:D201"/>
    <mergeCell ref="O193:O201"/>
    <mergeCell ref="P193:P201"/>
    <mergeCell ref="C196:C197"/>
    <mergeCell ref="A167:A177"/>
    <mergeCell ref="B167:B177"/>
    <mergeCell ref="C167:C168"/>
    <mergeCell ref="D167:D177"/>
    <mergeCell ref="O167:O169"/>
    <mergeCell ref="P167:P169"/>
    <mergeCell ref="C176:C177"/>
    <mergeCell ref="W178:W186"/>
    <mergeCell ref="X178:X186"/>
    <mergeCell ref="Y178:Y186"/>
    <mergeCell ref="Z178:Z186"/>
    <mergeCell ref="AB178:AB186"/>
    <mergeCell ref="AC178:AC192"/>
    <mergeCell ref="AB189:AB192"/>
    <mergeCell ref="Q178:Q192"/>
    <mergeCell ref="R178:R192"/>
    <mergeCell ref="S178:S192"/>
    <mergeCell ref="T178:T192"/>
    <mergeCell ref="U178:U192"/>
    <mergeCell ref="V178:V192"/>
    <mergeCell ref="A178:A192"/>
    <mergeCell ref="B178:B192"/>
    <mergeCell ref="C178:C190"/>
    <mergeCell ref="D178:D192"/>
    <mergeCell ref="O178:O180"/>
    <mergeCell ref="P178:P180"/>
    <mergeCell ref="O182:O184"/>
    <mergeCell ref="P182:P184"/>
    <mergeCell ref="O185:O189"/>
    <mergeCell ref="P185:P189"/>
    <mergeCell ref="Q153:Q166"/>
    <mergeCell ref="R153:R166"/>
    <mergeCell ref="S153:S166"/>
    <mergeCell ref="T153:T166"/>
    <mergeCell ref="U153:U166"/>
    <mergeCell ref="V153:V166"/>
    <mergeCell ref="Y167:Y175"/>
    <mergeCell ref="Z167:Z175"/>
    <mergeCell ref="AB167:AB175"/>
    <mergeCell ref="AC167:AC177"/>
    <mergeCell ref="C169:C172"/>
    <mergeCell ref="O171:O173"/>
    <mergeCell ref="P171:P173"/>
    <mergeCell ref="C173:C175"/>
    <mergeCell ref="O174:O177"/>
    <mergeCell ref="P174:P177"/>
    <mergeCell ref="Q167:Q177"/>
    <mergeCell ref="R167:R177"/>
    <mergeCell ref="S167:S177"/>
    <mergeCell ref="V167:V177"/>
    <mergeCell ref="W167:W175"/>
    <mergeCell ref="X167:X175"/>
    <mergeCell ref="A153:A166"/>
    <mergeCell ref="B153:B166"/>
    <mergeCell ref="C153:C154"/>
    <mergeCell ref="D153:D166"/>
    <mergeCell ref="O153:O155"/>
    <mergeCell ref="P153:P155"/>
    <mergeCell ref="W147:W151"/>
    <mergeCell ref="X147:X151"/>
    <mergeCell ref="Y147:Y151"/>
    <mergeCell ref="Z147:Z151"/>
    <mergeCell ref="AB147:AB151"/>
    <mergeCell ref="AC147:AC152"/>
    <mergeCell ref="Q147:Q152"/>
    <mergeCell ref="R147:R152"/>
    <mergeCell ref="S147:S152"/>
    <mergeCell ref="T147:T152"/>
    <mergeCell ref="U147:U152"/>
    <mergeCell ref="V147:V152"/>
    <mergeCell ref="C155:C164"/>
    <mergeCell ref="O157:O159"/>
    <mergeCell ref="P157:P159"/>
    <mergeCell ref="O160:O164"/>
    <mergeCell ref="P160:P164"/>
    <mergeCell ref="C165:C166"/>
    <mergeCell ref="O165:O166"/>
    <mergeCell ref="P165:P166"/>
    <mergeCell ref="W153:W163"/>
    <mergeCell ref="X153:X163"/>
    <mergeCell ref="Y153:Y163"/>
    <mergeCell ref="Z153:Z163"/>
    <mergeCell ref="AB153:AB163"/>
    <mergeCell ref="AC153:AC166"/>
    <mergeCell ref="A147:A152"/>
    <mergeCell ref="B147:B152"/>
    <mergeCell ref="C147:C148"/>
    <mergeCell ref="D147:D152"/>
    <mergeCell ref="O147:O149"/>
    <mergeCell ref="P147:P149"/>
    <mergeCell ref="W139:W145"/>
    <mergeCell ref="X139:X145"/>
    <mergeCell ref="Y139:Y145"/>
    <mergeCell ref="Z139:Z145"/>
    <mergeCell ref="AB139:AB145"/>
    <mergeCell ref="AC139:AC146"/>
    <mergeCell ref="Q139:Q146"/>
    <mergeCell ref="R139:R146"/>
    <mergeCell ref="S139:S146"/>
    <mergeCell ref="T139:T146"/>
    <mergeCell ref="U139:U146"/>
    <mergeCell ref="V139:V146"/>
    <mergeCell ref="C149:C150"/>
    <mergeCell ref="C151:C152"/>
    <mergeCell ref="O151:O152"/>
    <mergeCell ref="P151:P152"/>
    <mergeCell ref="A139:A146"/>
    <mergeCell ref="B139:B146"/>
    <mergeCell ref="C139:C141"/>
    <mergeCell ref="D139:D146"/>
    <mergeCell ref="O139:O141"/>
    <mergeCell ref="P139:P141"/>
    <mergeCell ref="W130:W135"/>
    <mergeCell ref="X130:X135"/>
    <mergeCell ref="Y130:Y135"/>
    <mergeCell ref="Z130:Z135"/>
    <mergeCell ref="AB130:AB135"/>
    <mergeCell ref="AC130:AC138"/>
    <mergeCell ref="Q130:Q138"/>
    <mergeCell ref="R130:R138"/>
    <mergeCell ref="S130:S138"/>
    <mergeCell ref="T130:T138"/>
    <mergeCell ref="U130:U138"/>
    <mergeCell ref="V130:V138"/>
    <mergeCell ref="C142:C143"/>
    <mergeCell ref="O143:O145"/>
    <mergeCell ref="P143:P145"/>
    <mergeCell ref="C145:C146"/>
    <mergeCell ref="A130:A138"/>
    <mergeCell ref="B130:B138"/>
    <mergeCell ref="C130:C135"/>
    <mergeCell ref="D130:D138"/>
    <mergeCell ref="O130:O132"/>
    <mergeCell ref="P130:P132"/>
    <mergeCell ref="O134:O136"/>
    <mergeCell ref="W121:W127"/>
    <mergeCell ref="X121:X127"/>
    <mergeCell ref="Y121:Y127"/>
    <mergeCell ref="Z121:Z127"/>
    <mergeCell ref="AB121:AB127"/>
    <mergeCell ref="AC121:AC129"/>
    <mergeCell ref="Q121:Q129"/>
    <mergeCell ref="R121:R129"/>
    <mergeCell ref="S121:S129"/>
    <mergeCell ref="T121:T129"/>
    <mergeCell ref="U121:U129"/>
    <mergeCell ref="V121:V129"/>
    <mergeCell ref="P134:P136"/>
    <mergeCell ref="C137:C138"/>
    <mergeCell ref="O137:O138"/>
    <mergeCell ref="P137:P138"/>
    <mergeCell ref="P118:P120"/>
    <mergeCell ref="C119:C120"/>
    <mergeCell ref="A121:A129"/>
    <mergeCell ref="B121:B129"/>
    <mergeCell ref="C121:C126"/>
    <mergeCell ref="D121:D129"/>
    <mergeCell ref="O121:O123"/>
    <mergeCell ref="P121:P123"/>
    <mergeCell ref="O125:O127"/>
    <mergeCell ref="P125:P127"/>
    <mergeCell ref="W114:W118"/>
    <mergeCell ref="X114:X118"/>
    <mergeCell ref="Y114:Y118"/>
    <mergeCell ref="Z114:Z118"/>
    <mergeCell ref="AB114:AB118"/>
    <mergeCell ref="AC114:AC120"/>
    <mergeCell ref="Q114:Q120"/>
    <mergeCell ref="R114:R120"/>
    <mergeCell ref="S114:S120"/>
    <mergeCell ref="T114:T120"/>
    <mergeCell ref="U114:U120"/>
    <mergeCell ref="V114:V120"/>
    <mergeCell ref="C128:C129"/>
    <mergeCell ref="O128:O129"/>
    <mergeCell ref="P128:P129"/>
    <mergeCell ref="W93:W101"/>
    <mergeCell ref="X93:X101"/>
    <mergeCell ref="Y93:Y101"/>
    <mergeCell ref="Z93:Z101"/>
    <mergeCell ref="AB93:AB101"/>
    <mergeCell ref="AC93:AC105"/>
    <mergeCell ref="Q93:Q105"/>
    <mergeCell ref="R93:R105"/>
    <mergeCell ref="S93:S105"/>
    <mergeCell ref="T93:T105"/>
    <mergeCell ref="U93:U105"/>
    <mergeCell ref="V93:V105"/>
    <mergeCell ref="O110:O113"/>
    <mergeCell ref="P110:P113"/>
    <mergeCell ref="C112:C113"/>
    <mergeCell ref="A114:A120"/>
    <mergeCell ref="B114:B120"/>
    <mergeCell ref="C114:C117"/>
    <mergeCell ref="D114:D120"/>
    <mergeCell ref="O114:O116"/>
    <mergeCell ref="P114:P116"/>
    <mergeCell ref="O118:O120"/>
    <mergeCell ref="W106:W111"/>
    <mergeCell ref="X106:X111"/>
    <mergeCell ref="Y106:Y111"/>
    <mergeCell ref="Z106:Z111"/>
    <mergeCell ref="AB106:AB111"/>
    <mergeCell ref="AC106:AC113"/>
    <mergeCell ref="Q106:Q113"/>
    <mergeCell ref="R106:R113"/>
    <mergeCell ref="S106:S113"/>
    <mergeCell ref="T106:T113"/>
    <mergeCell ref="U81:U92"/>
    <mergeCell ref="V81:V92"/>
    <mergeCell ref="A81:A92"/>
    <mergeCell ref="B81:B92"/>
    <mergeCell ref="C81:C88"/>
    <mergeCell ref="D81:D92"/>
    <mergeCell ref="O81:O83"/>
    <mergeCell ref="P81:P83"/>
    <mergeCell ref="O85:O89"/>
    <mergeCell ref="P85:P89"/>
    <mergeCell ref="C89:C90"/>
    <mergeCell ref="O90:O92"/>
    <mergeCell ref="O102:O104"/>
    <mergeCell ref="P102:P104"/>
    <mergeCell ref="C104:C105"/>
    <mergeCell ref="A106:A113"/>
    <mergeCell ref="B106:B113"/>
    <mergeCell ref="C106:C108"/>
    <mergeCell ref="D106:D113"/>
    <mergeCell ref="O106:O108"/>
    <mergeCell ref="P106:P108"/>
    <mergeCell ref="C110:C111"/>
    <mergeCell ref="U106:U113"/>
    <mergeCell ref="V106:V113"/>
    <mergeCell ref="W67:W75"/>
    <mergeCell ref="X67:X75"/>
    <mergeCell ref="Y67:Y75"/>
    <mergeCell ref="Z67:Z75"/>
    <mergeCell ref="AB67:AB75"/>
    <mergeCell ref="AC67:AC80"/>
    <mergeCell ref="Q67:Q80"/>
    <mergeCell ref="R67:R80"/>
    <mergeCell ref="S67:S80"/>
    <mergeCell ref="T67:T80"/>
    <mergeCell ref="U67:U80"/>
    <mergeCell ref="V67:V80"/>
    <mergeCell ref="P90:P92"/>
    <mergeCell ref="C91:C92"/>
    <mergeCell ref="A93:A105"/>
    <mergeCell ref="B93:B105"/>
    <mergeCell ref="C93:C103"/>
    <mergeCell ref="D93:D105"/>
    <mergeCell ref="O93:O95"/>
    <mergeCell ref="P93:P95"/>
    <mergeCell ref="O97:O101"/>
    <mergeCell ref="P97:P101"/>
    <mergeCell ref="W81:W88"/>
    <mergeCell ref="X81:X88"/>
    <mergeCell ref="Y81:Y88"/>
    <mergeCell ref="Z81:Z88"/>
    <mergeCell ref="AB81:AB88"/>
    <mergeCell ref="AC81:AC92"/>
    <mergeCell ref="Q81:Q92"/>
    <mergeCell ref="R81:R92"/>
    <mergeCell ref="S81:S92"/>
    <mergeCell ref="T81:T92"/>
    <mergeCell ref="W55:W63"/>
    <mergeCell ref="X55:X63"/>
    <mergeCell ref="Y55:Y63"/>
    <mergeCell ref="Z55:Z63"/>
    <mergeCell ref="AB55:AB63"/>
    <mergeCell ref="AC55:AC66"/>
    <mergeCell ref="Q55:Q66"/>
    <mergeCell ref="R55:R66"/>
    <mergeCell ref="S55:S66"/>
    <mergeCell ref="T55:T66"/>
    <mergeCell ref="U55:U66"/>
    <mergeCell ref="V55:V66"/>
    <mergeCell ref="A55:A66"/>
    <mergeCell ref="B55:B66"/>
    <mergeCell ref="C55:C56"/>
    <mergeCell ref="D55:D66"/>
    <mergeCell ref="O55:O57"/>
    <mergeCell ref="P55:P57"/>
    <mergeCell ref="C57:C60"/>
    <mergeCell ref="O59:O63"/>
    <mergeCell ref="P59:P63"/>
    <mergeCell ref="C61:C64"/>
    <mergeCell ref="A46:A54"/>
    <mergeCell ref="B46:B54"/>
    <mergeCell ref="D46:D54"/>
    <mergeCell ref="O46:O48"/>
    <mergeCell ref="P46:P48"/>
    <mergeCell ref="Q46:Q54"/>
    <mergeCell ref="C53:C54"/>
    <mergeCell ref="O64:O66"/>
    <mergeCell ref="P64:P66"/>
    <mergeCell ref="C65:C66"/>
    <mergeCell ref="A67:A80"/>
    <mergeCell ref="B67:B80"/>
    <mergeCell ref="C67:C70"/>
    <mergeCell ref="D67:D80"/>
    <mergeCell ref="O67:O69"/>
    <mergeCell ref="P67:P69"/>
    <mergeCell ref="C71:C73"/>
    <mergeCell ref="O71:O75"/>
    <mergeCell ref="P71:P75"/>
    <mergeCell ref="C74:C77"/>
    <mergeCell ref="O76:O78"/>
    <mergeCell ref="P76:P78"/>
    <mergeCell ref="C79:C80"/>
    <mergeCell ref="O79:O80"/>
    <mergeCell ref="P79:P80"/>
    <mergeCell ref="S38:S45"/>
    <mergeCell ref="T38:T45"/>
    <mergeCell ref="U38:U45"/>
    <mergeCell ref="V38:V45"/>
    <mergeCell ref="X46:X52"/>
    <mergeCell ref="Y46:Y52"/>
    <mergeCell ref="Z46:Z52"/>
    <mergeCell ref="AB46:AB52"/>
    <mergeCell ref="AC46:AC54"/>
    <mergeCell ref="C47:C51"/>
    <mergeCell ref="O50:O51"/>
    <mergeCell ref="P50:P51"/>
    <mergeCell ref="O52:O54"/>
    <mergeCell ref="P52:P54"/>
    <mergeCell ref="R46:R54"/>
    <mergeCell ref="S46:S54"/>
    <mergeCell ref="T46:T54"/>
    <mergeCell ref="U46:U54"/>
    <mergeCell ref="V46:V54"/>
    <mergeCell ref="W46:W52"/>
    <mergeCell ref="A38:A45"/>
    <mergeCell ref="B38:B45"/>
    <mergeCell ref="C38:C41"/>
    <mergeCell ref="D38:D45"/>
    <mergeCell ref="O38:O40"/>
    <mergeCell ref="P38:P40"/>
    <mergeCell ref="W28:W37"/>
    <mergeCell ref="X28:X37"/>
    <mergeCell ref="Y28:Y37"/>
    <mergeCell ref="Z28:Z37"/>
    <mergeCell ref="AA28:AA37"/>
    <mergeCell ref="AC28:AC37"/>
    <mergeCell ref="Q28:Q37"/>
    <mergeCell ref="R28:R37"/>
    <mergeCell ref="S28:S37"/>
    <mergeCell ref="T28:T37"/>
    <mergeCell ref="U28:U37"/>
    <mergeCell ref="V28:V37"/>
    <mergeCell ref="C42:C43"/>
    <mergeCell ref="O42:O43"/>
    <mergeCell ref="P42:P43"/>
    <mergeCell ref="C44:C45"/>
    <mergeCell ref="O44:O45"/>
    <mergeCell ref="P44:P45"/>
    <mergeCell ref="W38:W43"/>
    <mergeCell ref="X38:X43"/>
    <mergeCell ref="Y38:Y43"/>
    <mergeCell ref="Z38:Z43"/>
    <mergeCell ref="AA38:AA43"/>
    <mergeCell ref="AC38:AC43"/>
    <mergeCell ref="Q38:Q45"/>
    <mergeCell ref="R38:R45"/>
    <mergeCell ref="S19:S27"/>
    <mergeCell ref="T19:T27"/>
    <mergeCell ref="U19:U27"/>
    <mergeCell ref="V19:V27"/>
    <mergeCell ref="A19:A27"/>
    <mergeCell ref="B19:B27"/>
    <mergeCell ref="C19:C21"/>
    <mergeCell ref="D19:D27"/>
    <mergeCell ref="O19:O21"/>
    <mergeCell ref="P19:P21"/>
    <mergeCell ref="C22:C25"/>
    <mergeCell ref="O23:O25"/>
    <mergeCell ref="P23:P25"/>
    <mergeCell ref="C26:C27"/>
    <mergeCell ref="C34:C35"/>
    <mergeCell ref="O35:O37"/>
    <mergeCell ref="P35:P37"/>
    <mergeCell ref="C36:C37"/>
    <mergeCell ref="AC4:AC7"/>
    <mergeCell ref="R5:R7"/>
    <mergeCell ref="S5:S7"/>
    <mergeCell ref="T5:T7"/>
    <mergeCell ref="U5:U7"/>
    <mergeCell ref="V5:V7"/>
    <mergeCell ref="W5:W7"/>
    <mergeCell ref="X5:X7"/>
    <mergeCell ref="G4:I5"/>
    <mergeCell ref="J4:J7"/>
    <mergeCell ref="K4:K7"/>
    <mergeCell ref="L4:N5"/>
    <mergeCell ref="O4:P5"/>
    <mergeCell ref="Q4:Q7"/>
    <mergeCell ref="O26:O27"/>
    <mergeCell ref="P26:P27"/>
    <mergeCell ref="A28:A37"/>
    <mergeCell ref="B28:B37"/>
    <mergeCell ref="D28:D37"/>
    <mergeCell ref="O28:O30"/>
    <mergeCell ref="P28:P30"/>
    <mergeCell ref="C29:C33"/>
    <mergeCell ref="O32:O34"/>
    <mergeCell ref="P32:P34"/>
    <mergeCell ref="W19:W23"/>
    <mergeCell ref="X19:X23"/>
    <mergeCell ref="Y19:Y23"/>
    <mergeCell ref="Z19:Z23"/>
    <mergeCell ref="AA19:AA23"/>
    <mergeCell ref="AC19:AC23"/>
    <mergeCell ref="Q19:Q27"/>
    <mergeCell ref="R19:R27"/>
    <mergeCell ref="A4:A7"/>
    <mergeCell ref="B4:B7"/>
    <mergeCell ref="C4:C7"/>
    <mergeCell ref="D4:D7"/>
    <mergeCell ref="E4:E7"/>
    <mergeCell ref="F4:F7"/>
    <mergeCell ref="Y5:Y7"/>
    <mergeCell ref="Z5:Z7"/>
    <mergeCell ref="AA5:AA7"/>
    <mergeCell ref="AB5:AB7"/>
    <mergeCell ref="G6:G7"/>
    <mergeCell ref="H6:I6"/>
    <mergeCell ref="L6:L7"/>
    <mergeCell ref="M6:N6"/>
    <mergeCell ref="O6:O7"/>
    <mergeCell ref="P6:P7"/>
    <mergeCell ref="R4:V4"/>
    <mergeCell ref="W4:AB4"/>
  </mergeCells>
  <conditionalFormatting sqref="C191 C178">
    <cfRule type="duplicateValues" dxfId="2" priority="1"/>
  </conditionalFormatting>
  <conditionalFormatting sqref="E178:E192">
    <cfRule type="duplicateValues" dxfId="1" priority="2"/>
  </conditionalFormatting>
  <conditionalFormatting sqref="J178:J190">
    <cfRule type="duplicateValues" dxfId="0" priority="3"/>
  </conditionalFormatting>
  <printOptions horizontalCentered="1"/>
  <pageMargins left="0.70866141732283472" right="0.70866141732283472" top="0.55118110236220474" bottom="0.5118110236220472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5D4C-F0AE-417B-9ACA-46E30A0B233C}">
  <dimension ref="A1:Q891"/>
  <sheetViews>
    <sheetView tabSelected="1" workbookViewId="0">
      <selection activeCell="I12" sqref="I12"/>
    </sheetView>
  </sheetViews>
  <sheetFormatPr defaultColWidth="9.7109375" defaultRowHeight="12.75" x14ac:dyDescent="0.2"/>
  <cols>
    <col min="1" max="1" width="5.42578125" style="123" customWidth="1"/>
    <col min="2" max="2" width="21.42578125" style="127" customWidth="1"/>
    <col min="3" max="3" width="22.5703125" style="123" customWidth="1"/>
    <col min="4" max="4" width="11.85546875" style="124" customWidth="1"/>
    <col min="5" max="5" width="10.140625" style="124" customWidth="1"/>
    <col min="6" max="6" width="8.140625" style="123" customWidth="1"/>
    <col min="7" max="7" width="12.42578125" style="123" customWidth="1"/>
    <col min="8" max="9" width="13.5703125" style="123" customWidth="1"/>
    <col min="10" max="10" width="9.7109375" style="123" hidden="1" customWidth="1"/>
    <col min="11" max="11" width="52.7109375" style="149" hidden="1" customWidth="1"/>
    <col min="12" max="12" width="28.140625" style="149" hidden="1" customWidth="1"/>
    <col min="13" max="13" width="11.7109375" style="131" hidden="1" customWidth="1"/>
    <col min="14" max="14" width="8.5703125" style="131" hidden="1" customWidth="1"/>
    <col min="15" max="15" width="11.42578125" style="131" hidden="1" customWidth="1"/>
    <col min="16" max="17" width="9.7109375" style="123" hidden="1" customWidth="1"/>
    <col min="18" max="256" width="9.7109375" style="123"/>
    <col min="257" max="257" width="5.42578125" style="123" customWidth="1"/>
    <col min="258" max="258" width="21.42578125" style="123" customWidth="1"/>
    <col min="259" max="259" width="22.5703125" style="123" customWidth="1"/>
    <col min="260" max="260" width="11.85546875" style="123" customWidth="1"/>
    <col min="261" max="261" width="10.140625" style="123" customWidth="1"/>
    <col min="262" max="262" width="8.140625" style="123" customWidth="1"/>
    <col min="263" max="263" width="12.42578125" style="123" customWidth="1"/>
    <col min="264" max="265" width="13.5703125" style="123" customWidth="1"/>
    <col min="266" max="273" width="0" style="123" hidden="1" customWidth="1"/>
    <col min="274" max="512" width="9.7109375" style="123"/>
    <col min="513" max="513" width="5.42578125" style="123" customWidth="1"/>
    <col min="514" max="514" width="21.42578125" style="123" customWidth="1"/>
    <col min="515" max="515" width="22.5703125" style="123" customWidth="1"/>
    <col min="516" max="516" width="11.85546875" style="123" customWidth="1"/>
    <col min="517" max="517" width="10.140625" style="123" customWidth="1"/>
    <col min="518" max="518" width="8.140625" style="123" customWidth="1"/>
    <col min="519" max="519" width="12.42578125" style="123" customWidth="1"/>
    <col min="520" max="521" width="13.5703125" style="123" customWidth="1"/>
    <col min="522" max="529" width="0" style="123" hidden="1" customWidth="1"/>
    <col min="530" max="768" width="9.7109375" style="123"/>
    <col min="769" max="769" width="5.42578125" style="123" customWidth="1"/>
    <col min="770" max="770" width="21.42578125" style="123" customWidth="1"/>
    <col min="771" max="771" width="22.5703125" style="123" customWidth="1"/>
    <col min="772" max="772" width="11.85546875" style="123" customWidth="1"/>
    <col min="773" max="773" width="10.140625" style="123" customWidth="1"/>
    <col min="774" max="774" width="8.140625" style="123" customWidth="1"/>
    <col min="775" max="775" width="12.42578125" style="123" customWidth="1"/>
    <col min="776" max="777" width="13.5703125" style="123" customWidth="1"/>
    <col min="778" max="785" width="0" style="123" hidden="1" customWidth="1"/>
    <col min="786" max="1024" width="9.7109375" style="123"/>
    <col min="1025" max="1025" width="5.42578125" style="123" customWidth="1"/>
    <col min="1026" max="1026" width="21.42578125" style="123" customWidth="1"/>
    <col min="1027" max="1027" width="22.5703125" style="123" customWidth="1"/>
    <col min="1028" max="1028" width="11.85546875" style="123" customWidth="1"/>
    <col min="1029" max="1029" width="10.140625" style="123" customWidth="1"/>
    <col min="1030" max="1030" width="8.140625" style="123" customWidth="1"/>
    <col min="1031" max="1031" width="12.42578125" style="123" customWidth="1"/>
    <col min="1032" max="1033" width="13.5703125" style="123" customWidth="1"/>
    <col min="1034" max="1041" width="0" style="123" hidden="1" customWidth="1"/>
    <col min="1042" max="1280" width="9.7109375" style="123"/>
    <col min="1281" max="1281" width="5.42578125" style="123" customWidth="1"/>
    <col min="1282" max="1282" width="21.42578125" style="123" customWidth="1"/>
    <col min="1283" max="1283" width="22.5703125" style="123" customWidth="1"/>
    <col min="1284" max="1284" width="11.85546875" style="123" customWidth="1"/>
    <col min="1285" max="1285" width="10.140625" style="123" customWidth="1"/>
    <col min="1286" max="1286" width="8.140625" style="123" customWidth="1"/>
    <col min="1287" max="1287" width="12.42578125" style="123" customWidth="1"/>
    <col min="1288" max="1289" width="13.5703125" style="123" customWidth="1"/>
    <col min="1290" max="1297" width="0" style="123" hidden="1" customWidth="1"/>
    <col min="1298" max="1536" width="9.7109375" style="123"/>
    <col min="1537" max="1537" width="5.42578125" style="123" customWidth="1"/>
    <col min="1538" max="1538" width="21.42578125" style="123" customWidth="1"/>
    <col min="1539" max="1539" width="22.5703125" style="123" customWidth="1"/>
    <col min="1540" max="1540" width="11.85546875" style="123" customWidth="1"/>
    <col min="1541" max="1541" width="10.140625" style="123" customWidth="1"/>
    <col min="1542" max="1542" width="8.140625" style="123" customWidth="1"/>
    <col min="1543" max="1543" width="12.42578125" style="123" customWidth="1"/>
    <col min="1544" max="1545" width="13.5703125" style="123" customWidth="1"/>
    <col min="1546" max="1553" width="0" style="123" hidden="1" customWidth="1"/>
    <col min="1554" max="1792" width="9.7109375" style="123"/>
    <col min="1793" max="1793" width="5.42578125" style="123" customWidth="1"/>
    <col min="1794" max="1794" width="21.42578125" style="123" customWidth="1"/>
    <col min="1795" max="1795" width="22.5703125" style="123" customWidth="1"/>
    <col min="1796" max="1796" width="11.85546875" style="123" customWidth="1"/>
    <col min="1797" max="1797" width="10.140625" style="123" customWidth="1"/>
    <col min="1798" max="1798" width="8.140625" style="123" customWidth="1"/>
    <col min="1799" max="1799" width="12.42578125" style="123" customWidth="1"/>
    <col min="1800" max="1801" width="13.5703125" style="123" customWidth="1"/>
    <col min="1802" max="1809" width="0" style="123" hidden="1" customWidth="1"/>
    <col min="1810" max="2048" width="9.7109375" style="123"/>
    <col min="2049" max="2049" width="5.42578125" style="123" customWidth="1"/>
    <col min="2050" max="2050" width="21.42578125" style="123" customWidth="1"/>
    <col min="2051" max="2051" width="22.5703125" style="123" customWidth="1"/>
    <col min="2052" max="2052" width="11.85546875" style="123" customWidth="1"/>
    <col min="2053" max="2053" width="10.140625" style="123" customWidth="1"/>
    <col min="2054" max="2054" width="8.140625" style="123" customWidth="1"/>
    <col min="2055" max="2055" width="12.42578125" style="123" customWidth="1"/>
    <col min="2056" max="2057" width="13.5703125" style="123" customWidth="1"/>
    <col min="2058" max="2065" width="0" style="123" hidden="1" customWidth="1"/>
    <col min="2066" max="2304" width="9.7109375" style="123"/>
    <col min="2305" max="2305" width="5.42578125" style="123" customWidth="1"/>
    <col min="2306" max="2306" width="21.42578125" style="123" customWidth="1"/>
    <col min="2307" max="2307" width="22.5703125" style="123" customWidth="1"/>
    <col min="2308" max="2308" width="11.85546875" style="123" customWidth="1"/>
    <col min="2309" max="2309" width="10.140625" style="123" customWidth="1"/>
    <col min="2310" max="2310" width="8.140625" style="123" customWidth="1"/>
    <col min="2311" max="2311" width="12.42578125" style="123" customWidth="1"/>
    <col min="2312" max="2313" width="13.5703125" style="123" customWidth="1"/>
    <col min="2314" max="2321" width="0" style="123" hidden="1" customWidth="1"/>
    <col min="2322" max="2560" width="9.7109375" style="123"/>
    <col min="2561" max="2561" width="5.42578125" style="123" customWidth="1"/>
    <col min="2562" max="2562" width="21.42578125" style="123" customWidth="1"/>
    <col min="2563" max="2563" width="22.5703125" style="123" customWidth="1"/>
    <col min="2564" max="2564" width="11.85546875" style="123" customWidth="1"/>
    <col min="2565" max="2565" width="10.140625" style="123" customWidth="1"/>
    <col min="2566" max="2566" width="8.140625" style="123" customWidth="1"/>
    <col min="2567" max="2567" width="12.42578125" style="123" customWidth="1"/>
    <col min="2568" max="2569" width="13.5703125" style="123" customWidth="1"/>
    <col min="2570" max="2577" width="0" style="123" hidden="1" customWidth="1"/>
    <col min="2578" max="2816" width="9.7109375" style="123"/>
    <col min="2817" max="2817" width="5.42578125" style="123" customWidth="1"/>
    <col min="2818" max="2818" width="21.42578125" style="123" customWidth="1"/>
    <col min="2819" max="2819" width="22.5703125" style="123" customWidth="1"/>
    <col min="2820" max="2820" width="11.85546875" style="123" customWidth="1"/>
    <col min="2821" max="2821" width="10.140625" style="123" customWidth="1"/>
    <col min="2822" max="2822" width="8.140625" style="123" customWidth="1"/>
    <col min="2823" max="2823" width="12.42578125" style="123" customWidth="1"/>
    <col min="2824" max="2825" width="13.5703125" style="123" customWidth="1"/>
    <col min="2826" max="2833" width="0" style="123" hidden="1" customWidth="1"/>
    <col min="2834" max="3072" width="9.7109375" style="123"/>
    <col min="3073" max="3073" width="5.42578125" style="123" customWidth="1"/>
    <col min="3074" max="3074" width="21.42578125" style="123" customWidth="1"/>
    <col min="3075" max="3075" width="22.5703125" style="123" customWidth="1"/>
    <col min="3076" max="3076" width="11.85546875" style="123" customWidth="1"/>
    <col min="3077" max="3077" width="10.140625" style="123" customWidth="1"/>
    <col min="3078" max="3078" width="8.140625" style="123" customWidth="1"/>
    <col min="3079" max="3079" width="12.42578125" style="123" customWidth="1"/>
    <col min="3080" max="3081" width="13.5703125" style="123" customWidth="1"/>
    <col min="3082" max="3089" width="0" style="123" hidden="1" customWidth="1"/>
    <col min="3090" max="3328" width="9.7109375" style="123"/>
    <col min="3329" max="3329" width="5.42578125" style="123" customWidth="1"/>
    <col min="3330" max="3330" width="21.42578125" style="123" customWidth="1"/>
    <col min="3331" max="3331" width="22.5703125" style="123" customWidth="1"/>
    <col min="3332" max="3332" width="11.85546875" style="123" customWidth="1"/>
    <col min="3333" max="3333" width="10.140625" style="123" customWidth="1"/>
    <col min="3334" max="3334" width="8.140625" style="123" customWidth="1"/>
    <col min="3335" max="3335" width="12.42578125" style="123" customWidth="1"/>
    <col min="3336" max="3337" width="13.5703125" style="123" customWidth="1"/>
    <col min="3338" max="3345" width="0" style="123" hidden="1" customWidth="1"/>
    <col min="3346" max="3584" width="9.7109375" style="123"/>
    <col min="3585" max="3585" width="5.42578125" style="123" customWidth="1"/>
    <col min="3586" max="3586" width="21.42578125" style="123" customWidth="1"/>
    <col min="3587" max="3587" width="22.5703125" style="123" customWidth="1"/>
    <col min="3588" max="3588" width="11.85546875" style="123" customWidth="1"/>
    <col min="3589" max="3589" width="10.140625" style="123" customWidth="1"/>
    <col min="3590" max="3590" width="8.140625" style="123" customWidth="1"/>
    <col min="3591" max="3591" width="12.42578125" style="123" customWidth="1"/>
    <col min="3592" max="3593" width="13.5703125" style="123" customWidth="1"/>
    <col min="3594" max="3601" width="0" style="123" hidden="1" customWidth="1"/>
    <col min="3602" max="3840" width="9.7109375" style="123"/>
    <col min="3841" max="3841" width="5.42578125" style="123" customWidth="1"/>
    <col min="3842" max="3842" width="21.42578125" style="123" customWidth="1"/>
    <col min="3843" max="3843" width="22.5703125" style="123" customWidth="1"/>
    <col min="3844" max="3844" width="11.85546875" style="123" customWidth="1"/>
    <col min="3845" max="3845" width="10.140625" style="123" customWidth="1"/>
    <col min="3846" max="3846" width="8.140625" style="123" customWidth="1"/>
    <col min="3847" max="3847" width="12.42578125" style="123" customWidth="1"/>
    <col min="3848" max="3849" width="13.5703125" style="123" customWidth="1"/>
    <col min="3850" max="3857" width="0" style="123" hidden="1" customWidth="1"/>
    <col min="3858" max="4096" width="9.7109375" style="123"/>
    <col min="4097" max="4097" width="5.42578125" style="123" customWidth="1"/>
    <col min="4098" max="4098" width="21.42578125" style="123" customWidth="1"/>
    <col min="4099" max="4099" width="22.5703125" style="123" customWidth="1"/>
    <col min="4100" max="4100" width="11.85546875" style="123" customWidth="1"/>
    <col min="4101" max="4101" width="10.140625" style="123" customWidth="1"/>
    <col min="4102" max="4102" width="8.140625" style="123" customWidth="1"/>
    <col min="4103" max="4103" width="12.42578125" style="123" customWidth="1"/>
    <col min="4104" max="4105" width="13.5703125" style="123" customWidth="1"/>
    <col min="4106" max="4113" width="0" style="123" hidden="1" customWidth="1"/>
    <col min="4114" max="4352" width="9.7109375" style="123"/>
    <col min="4353" max="4353" width="5.42578125" style="123" customWidth="1"/>
    <col min="4354" max="4354" width="21.42578125" style="123" customWidth="1"/>
    <col min="4355" max="4355" width="22.5703125" style="123" customWidth="1"/>
    <col min="4356" max="4356" width="11.85546875" style="123" customWidth="1"/>
    <col min="4357" max="4357" width="10.140625" style="123" customWidth="1"/>
    <col min="4358" max="4358" width="8.140625" style="123" customWidth="1"/>
    <col min="4359" max="4359" width="12.42578125" style="123" customWidth="1"/>
    <col min="4360" max="4361" width="13.5703125" style="123" customWidth="1"/>
    <col min="4362" max="4369" width="0" style="123" hidden="1" customWidth="1"/>
    <col min="4370" max="4608" width="9.7109375" style="123"/>
    <col min="4609" max="4609" width="5.42578125" style="123" customWidth="1"/>
    <col min="4610" max="4610" width="21.42578125" style="123" customWidth="1"/>
    <col min="4611" max="4611" width="22.5703125" style="123" customWidth="1"/>
    <col min="4612" max="4612" width="11.85546875" style="123" customWidth="1"/>
    <col min="4613" max="4613" width="10.140625" style="123" customWidth="1"/>
    <col min="4614" max="4614" width="8.140625" style="123" customWidth="1"/>
    <col min="4615" max="4615" width="12.42578125" style="123" customWidth="1"/>
    <col min="4616" max="4617" width="13.5703125" style="123" customWidth="1"/>
    <col min="4618" max="4625" width="0" style="123" hidden="1" customWidth="1"/>
    <col min="4626" max="4864" width="9.7109375" style="123"/>
    <col min="4865" max="4865" width="5.42578125" style="123" customWidth="1"/>
    <col min="4866" max="4866" width="21.42578125" style="123" customWidth="1"/>
    <col min="4867" max="4867" width="22.5703125" style="123" customWidth="1"/>
    <col min="4868" max="4868" width="11.85546875" style="123" customWidth="1"/>
    <col min="4869" max="4869" width="10.140625" style="123" customWidth="1"/>
    <col min="4870" max="4870" width="8.140625" style="123" customWidth="1"/>
    <col min="4871" max="4871" width="12.42578125" style="123" customWidth="1"/>
    <col min="4872" max="4873" width="13.5703125" style="123" customWidth="1"/>
    <col min="4874" max="4881" width="0" style="123" hidden="1" customWidth="1"/>
    <col min="4882" max="5120" width="9.7109375" style="123"/>
    <col min="5121" max="5121" width="5.42578125" style="123" customWidth="1"/>
    <col min="5122" max="5122" width="21.42578125" style="123" customWidth="1"/>
    <col min="5123" max="5123" width="22.5703125" style="123" customWidth="1"/>
    <col min="5124" max="5124" width="11.85546875" style="123" customWidth="1"/>
    <col min="5125" max="5125" width="10.140625" style="123" customWidth="1"/>
    <col min="5126" max="5126" width="8.140625" style="123" customWidth="1"/>
    <col min="5127" max="5127" width="12.42578125" style="123" customWidth="1"/>
    <col min="5128" max="5129" width="13.5703125" style="123" customWidth="1"/>
    <col min="5130" max="5137" width="0" style="123" hidden="1" customWidth="1"/>
    <col min="5138" max="5376" width="9.7109375" style="123"/>
    <col min="5377" max="5377" width="5.42578125" style="123" customWidth="1"/>
    <col min="5378" max="5378" width="21.42578125" style="123" customWidth="1"/>
    <col min="5379" max="5379" width="22.5703125" style="123" customWidth="1"/>
    <col min="5380" max="5380" width="11.85546875" style="123" customWidth="1"/>
    <col min="5381" max="5381" width="10.140625" style="123" customWidth="1"/>
    <col min="5382" max="5382" width="8.140625" style="123" customWidth="1"/>
    <col min="5383" max="5383" width="12.42578125" style="123" customWidth="1"/>
    <col min="5384" max="5385" width="13.5703125" style="123" customWidth="1"/>
    <col min="5386" max="5393" width="0" style="123" hidden="1" customWidth="1"/>
    <col min="5394" max="5632" width="9.7109375" style="123"/>
    <col min="5633" max="5633" width="5.42578125" style="123" customWidth="1"/>
    <col min="5634" max="5634" width="21.42578125" style="123" customWidth="1"/>
    <col min="5635" max="5635" width="22.5703125" style="123" customWidth="1"/>
    <col min="5636" max="5636" width="11.85546875" style="123" customWidth="1"/>
    <col min="5637" max="5637" width="10.140625" style="123" customWidth="1"/>
    <col min="5638" max="5638" width="8.140625" style="123" customWidth="1"/>
    <col min="5639" max="5639" width="12.42578125" style="123" customWidth="1"/>
    <col min="5640" max="5641" width="13.5703125" style="123" customWidth="1"/>
    <col min="5642" max="5649" width="0" style="123" hidden="1" customWidth="1"/>
    <col min="5650" max="5888" width="9.7109375" style="123"/>
    <col min="5889" max="5889" width="5.42578125" style="123" customWidth="1"/>
    <col min="5890" max="5890" width="21.42578125" style="123" customWidth="1"/>
    <col min="5891" max="5891" width="22.5703125" style="123" customWidth="1"/>
    <col min="5892" max="5892" width="11.85546875" style="123" customWidth="1"/>
    <col min="5893" max="5893" width="10.140625" style="123" customWidth="1"/>
    <col min="5894" max="5894" width="8.140625" style="123" customWidth="1"/>
    <col min="5895" max="5895" width="12.42578125" style="123" customWidth="1"/>
    <col min="5896" max="5897" width="13.5703125" style="123" customWidth="1"/>
    <col min="5898" max="5905" width="0" style="123" hidden="1" customWidth="1"/>
    <col min="5906" max="6144" width="9.7109375" style="123"/>
    <col min="6145" max="6145" width="5.42578125" style="123" customWidth="1"/>
    <col min="6146" max="6146" width="21.42578125" style="123" customWidth="1"/>
    <col min="6147" max="6147" width="22.5703125" style="123" customWidth="1"/>
    <col min="6148" max="6148" width="11.85546875" style="123" customWidth="1"/>
    <col min="6149" max="6149" width="10.140625" style="123" customWidth="1"/>
    <col min="6150" max="6150" width="8.140625" style="123" customWidth="1"/>
    <col min="6151" max="6151" width="12.42578125" style="123" customWidth="1"/>
    <col min="6152" max="6153" width="13.5703125" style="123" customWidth="1"/>
    <col min="6154" max="6161" width="0" style="123" hidden="1" customWidth="1"/>
    <col min="6162" max="6400" width="9.7109375" style="123"/>
    <col min="6401" max="6401" width="5.42578125" style="123" customWidth="1"/>
    <col min="6402" max="6402" width="21.42578125" style="123" customWidth="1"/>
    <col min="6403" max="6403" width="22.5703125" style="123" customWidth="1"/>
    <col min="6404" max="6404" width="11.85546875" style="123" customWidth="1"/>
    <col min="6405" max="6405" width="10.140625" style="123" customWidth="1"/>
    <col min="6406" max="6406" width="8.140625" style="123" customWidth="1"/>
    <col min="6407" max="6407" width="12.42578125" style="123" customWidth="1"/>
    <col min="6408" max="6409" width="13.5703125" style="123" customWidth="1"/>
    <col min="6410" max="6417" width="0" style="123" hidden="1" customWidth="1"/>
    <col min="6418" max="6656" width="9.7109375" style="123"/>
    <col min="6657" max="6657" width="5.42578125" style="123" customWidth="1"/>
    <col min="6658" max="6658" width="21.42578125" style="123" customWidth="1"/>
    <col min="6659" max="6659" width="22.5703125" style="123" customWidth="1"/>
    <col min="6660" max="6660" width="11.85546875" style="123" customWidth="1"/>
    <col min="6661" max="6661" width="10.140625" style="123" customWidth="1"/>
    <col min="6662" max="6662" width="8.140625" style="123" customWidth="1"/>
    <col min="6663" max="6663" width="12.42578125" style="123" customWidth="1"/>
    <col min="6664" max="6665" width="13.5703125" style="123" customWidth="1"/>
    <col min="6666" max="6673" width="0" style="123" hidden="1" customWidth="1"/>
    <col min="6674" max="6912" width="9.7109375" style="123"/>
    <col min="6913" max="6913" width="5.42578125" style="123" customWidth="1"/>
    <col min="6914" max="6914" width="21.42578125" style="123" customWidth="1"/>
    <col min="6915" max="6915" width="22.5703125" style="123" customWidth="1"/>
    <col min="6916" max="6916" width="11.85546875" style="123" customWidth="1"/>
    <col min="6917" max="6917" width="10.140625" style="123" customWidth="1"/>
    <col min="6918" max="6918" width="8.140625" style="123" customWidth="1"/>
    <col min="6919" max="6919" width="12.42578125" style="123" customWidth="1"/>
    <col min="6920" max="6921" width="13.5703125" style="123" customWidth="1"/>
    <col min="6922" max="6929" width="0" style="123" hidden="1" customWidth="1"/>
    <col min="6930" max="7168" width="9.7109375" style="123"/>
    <col min="7169" max="7169" width="5.42578125" style="123" customWidth="1"/>
    <col min="7170" max="7170" width="21.42578125" style="123" customWidth="1"/>
    <col min="7171" max="7171" width="22.5703125" style="123" customWidth="1"/>
    <col min="7172" max="7172" width="11.85546875" style="123" customWidth="1"/>
    <col min="7173" max="7173" width="10.140625" style="123" customWidth="1"/>
    <col min="7174" max="7174" width="8.140625" style="123" customWidth="1"/>
    <col min="7175" max="7175" width="12.42578125" style="123" customWidth="1"/>
    <col min="7176" max="7177" width="13.5703125" style="123" customWidth="1"/>
    <col min="7178" max="7185" width="0" style="123" hidden="1" customWidth="1"/>
    <col min="7186" max="7424" width="9.7109375" style="123"/>
    <col min="7425" max="7425" width="5.42578125" style="123" customWidth="1"/>
    <col min="7426" max="7426" width="21.42578125" style="123" customWidth="1"/>
    <col min="7427" max="7427" width="22.5703125" style="123" customWidth="1"/>
    <col min="7428" max="7428" width="11.85546875" style="123" customWidth="1"/>
    <col min="7429" max="7429" width="10.140625" style="123" customWidth="1"/>
    <col min="7430" max="7430" width="8.140625" style="123" customWidth="1"/>
    <col min="7431" max="7431" width="12.42578125" style="123" customWidth="1"/>
    <col min="7432" max="7433" width="13.5703125" style="123" customWidth="1"/>
    <col min="7434" max="7441" width="0" style="123" hidden="1" customWidth="1"/>
    <col min="7442" max="7680" width="9.7109375" style="123"/>
    <col min="7681" max="7681" width="5.42578125" style="123" customWidth="1"/>
    <col min="7682" max="7682" width="21.42578125" style="123" customWidth="1"/>
    <col min="7683" max="7683" width="22.5703125" style="123" customWidth="1"/>
    <col min="7684" max="7684" width="11.85546875" style="123" customWidth="1"/>
    <col min="7685" max="7685" width="10.140625" style="123" customWidth="1"/>
    <col min="7686" max="7686" width="8.140625" style="123" customWidth="1"/>
    <col min="7687" max="7687" width="12.42578125" style="123" customWidth="1"/>
    <col min="7688" max="7689" width="13.5703125" style="123" customWidth="1"/>
    <col min="7690" max="7697" width="0" style="123" hidden="1" customWidth="1"/>
    <col min="7698" max="7936" width="9.7109375" style="123"/>
    <col min="7937" max="7937" width="5.42578125" style="123" customWidth="1"/>
    <col min="7938" max="7938" width="21.42578125" style="123" customWidth="1"/>
    <col min="7939" max="7939" width="22.5703125" style="123" customWidth="1"/>
    <col min="7940" max="7940" width="11.85546875" style="123" customWidth="1"/>
    <col min="7941" max="7941" width="10.140625" style="123" customWidth="1"/>
    <col min="7942" max="7942" width="8.140625" style="123" customWidth="1"/>
    <col min="7943" max="7943" width="12.42578125" style="123" customWidth="1"/>
    <col min="7944" max="7945" width="13.5703125" style="123" customWidth="1"/>
    <col min="7946" max="7953" width="0" style="123" hidden="1" customWidth="1"/>
    <col min="7954" max="8192" width="9.7109375" style="123"/>
    <col min="8193" max="8193" width="5.42578125" style="123" customWidth="1"/>
    <col min="8194" max="8194" width="21.42578125" style="123" customWidth="1"/>
    <col min="8195" max="8195" width="22.5703125" style="123" customWidth="1"/>
    <col min="8196" max="8196" width="11.85546875" style="123" customWidth="1"/>
    <col min="8197" max="8197" width="10.140625" style="123" customWidth="1"/>
    <col min="8198" max="8198" width="8.140625" style="123" customWidth="1"/>
    <col min="8199" max="8199" width="12.42578125" style="123" customWidth="1"/>
    <col min="8200" max="8201" width="13.5703125" style="123" customWidth="1"/>
    <col min="8202" max="8209" width="0" style="123" hidden="1" customWidth="1"/>
    <col min="8210" max="8448" width="9.7109375" style="123"/>
    <col min="8449" max="8449" width="5.42578125" style="123" customWidth="1"/>
    <col min="8450" max="8450" width="21.42578125" style="123" customWidth="1"/>
    <col min="8451" max="8451" width="22.5703125" style="123" customWidth="1"/>
    <col min="8452" max="8452" width="11.85546875" style="123" customWidth="1"/>
    <col min="8453" max="8453" width="10.140625" style="123" customWidth="1"/>
    <col min="8454" max="8454" width="8.140625" style="123" customWidth="1"/>
    <col min="8455" max="8455" width="12.42578125" style="123" customWidth="1"/>
    <col min="8456" max="8457" width="13.5703125" style="123" customWidth="1"/>
    <col min="8458" max="8465" width="0" style="123" hidden="1" customWidth="1"/>
    <col min="8466" max="8704" width="9.7109375" style="123"/>
    <col min="8705" max="8705" width="5.42578125" style="123" customWidth="1"/>
    <col min="8706" max="8706" width="21.42578125" style="123" customWidth="1"/>
    <col min="8707" max="8707" width="22.5703125" style="123" customWidth="1"/>
    <col min="8708" max="8708" width="11.85546875" style="123" customWidth="1"/>
    <col min="8709" max="8709" width="10.140625" style="123" customWidth="1"/>
    <col min="8710" max="8710" width="8.140625" style="123" customWidth="1"/>
    <col min="8711" max="8711" width="12.42578125" style="123" customWidth="1"/>
    <col min="8712" max="8713" width="13.5703125" style="123" customWidth="1"/>
    <col min="8714" max="8721" width="0" style="123" hidden="1" customWidth="1"/>
    <col min="8722" max="8960" width="9.7109375" style="123"/>
    <col min="8961" max="8961" width="5.42578125" style="123" customWidth="1"/>
    <col min="8962" max="8962" width="21.42578125" style="123" customWidth="1"/>
    <col min="8963" max="8963" width="22.5703125" style="123" customWidth="1"/>
    <col min="8964" max="8964" width="11.85546875" style="123" customWidth="1"/>
    <col min="8965" max="8965" width="10.140625" style="123" customWidth="1"/>
    <col min="8966" max="8966" width="8.140625" style="123" customWidth="1"/>
    <col min="8967" max="8967" width="12.42578125" style="123" customWidth="1"/>
    <col min="8968" max="8969" width="13.5703125" style="123" customWidth="1"/>
    <col min="8970" max="8977" width="0" style="123" hidden="1" customWidth="1"/>
    <col min="8978" max="9216" width="9.7109375" style="123"/>
    <col min="9217" max="9217" width="5.42578125" style="123" customWidth="1"/>
    <col min="9218" max="9218" width="21.42578125" style="123" customWidth="1"/>
    <col min="9219" max="9219" width="22.5703125" style="123" customWidth="1"/>
    <col min="9220" max="9220" width="11.85546875" style="123" customWidth="1"/>
    <col min="9221" max="9221" width="10.140625" style="123" customWidth="1"/>
    <col min="9222" max="9222" width="8.140625" style="123" customWidth="1"/>
    <col min="9223" max="9223" width="12.42578125" style="123" customWidth="1"/>
    <col min="9224" max="9225" width="13.5703125" style="123" customWidth="1"/>
    <col min="9226" max="9233" width="0" style="123" hidden="1" customWidth="1"/>
    <col min="9234" max="9472" width="9.7109375" style="123"/>
    <col min="9473" max="9473" width="5.42578125" style="123" customWidth="1"/>
    <col min="9474" max="9474" width="21.42578125" style="123" customWidth="1"/>
    <col min="9475" max="9475" width="22.5703125" style="123" customWidth="1"/>
    <col min="9476" max="9476" width="11.85546875" style="123" customWidth="1"/>
    <col min="9477" max="9477" width="10.140625" style="123" customWidth="1"/>
    <col min="9478" max="9478" width="8.140625" style="123" customWidth="1"/>
    <col min="9479" max="9479" width="12.42578125" style="123" customWidth="1"/>
    <col min="9480" max="9481" width="13.5703125" style="123" customWidth="1"/>
    <col min="9482" max="9489" width="0" style="123" hidden="1" customWidth="1"/>
    <col min="9490" max="9728" width="9.7109375" style="123"/>
    <col min="9729" max="9729" width="5.42578125" style="123" customWidth="1"/>
    <col min="9730" max="9730" width="21.42578125" style="123" customWidth="1"/>
    <col min="9731" max="9731" width="22.5703125" style="123" customWidth="1"/>
    <col min="9732" max="9732" width="11.85546875" style="123" customWidth="1"/>
    <col min="9733" max="9733" width="10.140625" style="123" customWidth="1"/>
    <col min="9734" max="9734" width="8.140625" style="123" customWidth="1"/>
    <col min="9735" max="9735" width="12.42578125" style="123" customWidth="1"/>
    <col min="9736" max="9737" width="13.5703125" style="123" customWidth="1"/>
    <col min="9738" max="9745" width="0" style="123" hidden="1" customWidth="1"/>
    <col min="9746" max="9984" width="9.7109375" style="123"/>
    <col min="9985" max="9985" width="5.42578125" style="123" customWidth="1"/>
    <col min="9986" max="9986" width="21.42578125" style="123" customWidth="1"/>
    <col min="9987" max="9987" width="22.5703125" style="123" customWidth="1"/>
    <col min="9988" max="9988" width="11.85546875" style="123" customWidth="1"/>
    <col min="9989" max="9989" width="10.140625" style="123" customWidth="1"/>
    <col min="9990" max="9990" width="8.140625" style="123" customWidth="1"/>
    <col min="9991" max="9991" width="12.42578125" style="123" customWidth="1"/>
    <col min="9992" max="9993" width="13.5703125" style="123" customWidth="1"/>
    <col min="9994" max="10001" width="0" style="123" hidden="1" customWidth="1"/>
    <col min="10002" max="10240" width="9.7109375" style="123"/>
    <col min="10241" max="10241" width="5.42578125" style="123" customWidth="1"/>
    <col min="10242" max="10242" width="21.42578125" style="123" customWidth="1"/>
    <col min="10243" max="10243" width="22.5703125" style="123" customWidth="1"/>
    <col min="10244" max="10244" width="11.85546875" style="123" customWidth="1"/>
    <col min="10245" max="10245" width="10.140625" style="123" customWidth="1"/>
    <col min="10246" max="10246" width="8.140625" style="123" customWidth="1"/>
    <col min="10247" max="10247" width="12.42578125" style="123" customWidth="1"/>
    <col min="10248" max="10249" width="13.5703125" style="123" customWidth="1"/>
    <col min="10250" max="10257" width="0" style="123" hidden="1" customWidth="1"/>
    <col min="10258" max="10496" width="9.7109375" style="123"/>
    <col min="10497" max="10497" width="5.42578125" style="123" customWidth="1"/>
    <col min="10498" max="10498" width="21.42578125" style="123" customWidth="1"/>
    <col min="10499" max="10499" width="22.5703125" style="123" customWidth="1"/>
    <col min="10500" max="10500" width="11.85546875" style="123" customWidth="1"/>
    <col min="10501" max="10501" width="10.140625" style="123" customWidth="1"/>
    <col min="10502" max="10502" width="8.140625" style="123" customWidth="1"/>
    <col min="10503" max="10503" width="12.42578125" style="123" customWidth="1"/>
    <col min="10504" max="10505" width="13.5703125" style="123" customWidth="1"/>
    <col min="10506" max="10513" width="0" style="123" hidden="1" customWidth="1"/>
    <col min="10514" max="10752" width="9.7109375" style="123"/>
    <col min="10753" max="10753" width="5.42578125" style="123" customWidth="1"/>
    <col min="10754" max="10754" width="21.42578125" style="123" customWidth="1"/>
    <col min="10755" max="10755" width="22.5703125" style="123" customWidth="1"/>
    <col min="10756" max="10756" width="11.85546875" style="123" customWidth="1"/>
    <col min="10757" max="10757" width="10.140625" style="123" customWidth="1"/>
    <col min="10758" max="10758" width="8.140625" style="123" customWidth="1"/>
    <col min="10759" max="10759" width="12.42578125" style="123" customWidth="1"/>
    <col min="10760" max="10761" width="13.5703125" style="123" customWidth="1"/>
    <col min="10762" max="10769" width="0" style="123" hidden="1" customWidth="1"/>
    <col min="10770" max="11008" width="9.7109375" style="123"/>
    <col min="11009" max="11009" width="5.42578125" style="123" customWidth="1"/>
    <col min="11010" max="11010" width="21.42578125" style="123" customWidth="1"/>
    <col min="11011" max="11011" width="22.5703125" style="123" customWidth="1"/>
    <col min="11012" max="11012" width="11.85546875" style="123" customWidth="1"/>
    <col min="11013" max="11013" width="10.140625" style="123" customWidth="1"/>
    <col min="11014" max="11014" width="8.140625" style="123" customWidth="1"/>
    <col min="11015" max="11015" width="12.42578125" style="123" customWidth="1"/>
    <col min="11016" max="11017" width="13.5703125" style="123" customWidth="1"/>
    <col min="11018" max="11025" width="0" style="123" hidden="1" customWidth="1"/>
    <col min="11026" max="11264" width="9.7109375" style="123"/>
    <col min="11265" max="11265" width="5.42578125" style="123" customWidth="1"/>
    <col min="11266" max="11266" width="21.42578125" style="123" customWidth="1"/>
    <col min="11267" max="11267" width="22.5703125" style="123" customWidth="1"/>
    <col min="11268" max="11268" width="11.85546875" style="123" customWidth="1"/>
    <col min="11269" max="11269" width="10.140625" style="123" customWidth="1"/>
    <col min="11270" max="11270" width="8.140625" style="123" customWidth="1"/>
    <col min="11271" max="11271" width="12.42578125" style="123" customWidth="1"/>
    <col min="11272" max="11273" width="13.5703125" style="123" customWidth="1"/>
    <col min="11274" max="11281" width="0" style="123" hidden="1" customWidth="1"/>
    <col min="11282" max="11520" width="9.7109375" style="123"/>
    <col min="11521" max="11521" width="5.42578125" style="123" customWidth="1"/>
    <col min="11522" max="11522" width="21.42578125" style="123" customWidth="1"/>
    <col min="11523" max="11523" width="22.5703125" style="123" customWidth="1"/>
    <col min="11524" max="11524" width="11.85546875" style="123" customWidth="1"/>
    <col min="11525" max="11525" width="10.140625" style="123" customWidth="1"/>
    <col min="11526" max="11526" width="8.140625" style="123" customWidth="1"/>
    <col min="11527" max="11527" width="12.42578125" style="123" customWidth="1"/>
    <col min="11528" max="11529" width="13.5703125" style="123" customWidth="1"/>
    <col min="11530" max="11537" width="0" style="123" hidden="1" customWidth="1"/>
    <col min="11538" max="11776" width="9.7109375" style="123"/>
    <col min="11777" max="11777" width="5.42578125" style="123" customWidth="1"/>
    <col min="11778" max="11778" width="21.42578125" style="123" customWidth="1"/>
    <col min="11779" max="11779" width="22.5703125" style="123" customWidth="1"/>
    <col min="11780" max="11780" width="11.85546875" style="123" customWidth="1"/>
    <col min="11781" max="11781" width="10.140625" style="123" customWidth="1"/>
    <col min="11782" max="11782" width="8.140625" style="123" customWidth="1"/>
    <col min="11783" max="11783" width="12.42578125" style="123" customWidth="1"/>
    <col min="11784" max="11785" width="13.5703125" style="123" customWidth="1"/>
    <col min="11786" max="11793" width="0" style="123" hidden="1" customWidth="1"/>
    <col min="11794" max="12032" width="9.7109375" style="123"/>
    <col min="12033" max="12033" width="5.42578125" style="123" customWidth="1"/>
    <col min="12034" max="12034" width="21.42578125" style="123" customWidth="1"/>
    <col min="12035" max="12035" width="22.5703125" style="123" customWidth="1"/>
    <col min="12036" max="12036" width="11.85546875" style="123" customWidth="1"/>
    <col min="12037" max="12037" width="10.140625" style="123" customWidth="1"/>
    <col min="12038" max="12038" width="8.140625" style="123" customWidth="1"/>
    <col min="12039" max="12039" width="12.42578125" style="123" customWidth="1"/>
    <col min="12040" max="12041" width="13.5703125" style="123" customWidth="1"/>
    <col min="12042" max="12049" width="0" style="123" hidden="1" customWidth="1"/>
    <col min="12050" max="12288" width="9.7109375" style="123"/>
    <col min="12289" max="12289" width="5.42578125" style="123" customWidth="1"/>
    <col min="12290" max="12290" width="21.42578125" style="123" customWidth="1"/>
    <col min="12291" max="12291" width="22.5703125" style="123" customWidth="1"/>
    <col min="12292" max="12292" width="11.85546875" style="123" customWidth="1"/>
    <col min="12293" max="12293" width="10.140625" style="123" customWidth="1"/>
    <col min="12294" max="12294" width="8.140625" style="123" customWidth="1"/>
    <col min="12295" max="12295" width="12.42578125" style="123" customWidth="1"/>
    <col min="12296" max="12297" width="13.5703125" style="123" customWidth="1"/>
    <col min="12298" max="12305" width="0" style="123" hidden="1" customWidth="1"/>
    <col min="12306" max="12544" width="9.7109375" style="123"/>
    <col min="12545" max="12545" width="5.42578125" style="123" customWidth="1"/>
    <col min="12546" max="12546" width="21.42578125" style="123" customWidth="1"/>
    <col min="12547" max="12547" width="22.5703125" style="123" customWidth="1"/>
    <col min="12548" max="12548" width="11.85546875" style="123" customWidth="1"/>
    <col min="12549" max="12549" width="10.140625" style="123" customWidth="1"/>
    <col min="12550" max="12550" width="8.140625" style="123" customWidth="1"/>
    <col min="12551" max="12551" width="12.42578125" style="123" customWidth="1"/>
    <col min="12552" max="12553" width="13.5703125" style="123" customWidth="1"/>
    <col min="12554" max="12561" width="0" style="123" hidden="1" customWidth="1"/>
    <col min="12562" max="12800" width="9.7109375" style="123"/>
    <col min="12801" max="12801" width="5.42578125" style="123" customWidth="1"/>
    <col min="12802" max="12802" width="21.42578125" style="123" customWidth="1"/>
    <col min="12803" max="12803" width="22.5703125" style="123" customWidth="1"/>
    <col min="12804" max="12804" width="11.85546875" style="123" customWidth="1"/>
    <col min="12805" max="12805" width="10.140625" style="123" customWidth="1"/>
    <col min="12806" max="12806" width="8.140625" style="123" customWidth="1"/>
    <col min="12807" max="12807" width="12.42578125" style="123" customWidth="1"/>
    <col min="12808" max="12809" width="13.5703125" style="123" customWidth="1"/>
    <col min="12810" max="12817" width="0" style="123" hidden="1" customWidth="1"/>
    <col min="12818" max="13056" width="9.7109375" style="123"/>
    <col min="13057" max="13057" width="5.42578125" style="123" customWidth="1"/>
    <col min="13058" max="13058" width="21.42578125" style="123" customWidth="1"/>
    <col min="13059" max="13059" width="22.5703125" style="123" customWidth="1"/>
    <col min="13060" max="13060" width="11.85546875" style="123" customWidth="1"/>
    <col min="13061" max="13061" width="10.140625" style="123" customWidth="1"/>
    <col min="13062" max="13062" width="8.140625" style="123" customWidth="1"/>
    <col min="13063" max="13063" width="12.42578125" style="123" customWidth="1"/>
    <col min="13064" max="13065" width="13.5703125" style="123" customWidth="1"/>
    <col min="13066" max="13073" width="0" style="123" hidden="1" customWidth="1"/>
    <col min="13074" max="13312" width="9.7109375" style="123"/>
    <col min="13313" max="13313" width="5.42578125" style="123" customWidth="1"/>
    <col min="13314" max="13314" width="21.42578125" style="123" customWidth="1"/>
    <col min="13315" max="13315" width="22.5703125" style="123" customWidth="1"/>
    <col min="13316" max="13316" width="11.85546875" style="123" customWidth="1"/>
    <col min="13317" max="13317" width="10.140625" style="123" customWidth="1"/>
    <col min="13318" max="13318" width="8.140625" style="123" customWidth="1"/>
    <col min="13319" max="13319" width="12.42578125" style="123" customWidth="1"/>
    <col min="13320" max="13321" width="13.5703125" style="123" customWidth="1"/>
    <col min="13322" max="13329" width="0" style="123" hidden="1" customWidth="1"/>
    <col min="13330" max="13568" width="9.7109375" style="123"/>
    <col min="13569" max="13569" width="5.42578125" style="123" customWidth="1"/>
    <col min="13570" max="13570" width="21.42578125" style="123" customWidth="1"/>
    <col min="13571" max="13571" width="22.5703125" style="123" customWidth="1"/>
    <col min="13572" max="13572" width="11.85546875" style="123" customWidth="1"/>
    <col min="13573" max="13573" width="10.140625" style="123" customWidth="1"/>
    <col min="13574" max="13574" width="8.140625" style="123" customWidth="1"/>
    <col min="13575" max="13575" width="12.42578125" style="123" customWidth="1"/>
    <col min="13576" max="13577" width="13.5703125" style="123" customWidth="1"/>
    <col min="13578" max="13585" width="0" style="123" hidden="1" customWidth="1"/>
    <col min="13586" max="13824" width="9.7109375" style="123"/>
    <col min="13825" max="13825" width="5.42578125" style="123" customWidth="1"/>
    <col min="13826" max="13826" width="21.42578125" style="123" customWidth="1"/>
    <col min="13827" max="13827" width="22.5703125" style="123" customWidth="1"/>
    <col min="13828" max="13828" width="11.85546875" style="123" customWidth="1"/>
    <col min="13829" max="13829" width="10.140625" style="123" customWidth="1"/>
    <col min="13830" max="13830" width="8.140625" style="123" customWidth="1"/>
    <col min="13831" max="13831" width="12.42578125" style="123" customWidth="1"/>
    <col min="13832" max="13833" width="13.5703125" style="123" customWidth="1"/>
    <col min="13834" max="13841" width="0" style="123" hidden="1" customWidth="1"/>
    <col min="13842" max="14080" width="9.7109375" style="123"/>
    <col min="14081" max="14081" width="5.42578125" style="123" customWidth="1"/>
    <col min="14082" max="14082" width="21.42578125" style="123" customWidth="1"/>
    <col min="14083" max="14083" width="22.5703125" style="123" customWidth="1"/>
    <col min="14084" max="14084" width="11.85546875" style="123" customWidth="1"/>
    <col min="14085" max="14085" width="10.140625" style="123" customWidth="1"/>
    <col min="14086" max="14086" width="8.140625" style="123" customWidth="1"/>
    <col min="14087" max="14087" width="12.42578125" style="123" customWidth="1"/>
    <col min="14088" max="14089" width="13.5703125" style="123" customWidth="1"/>
    <col min="14090" max="14097" width="0" style="123" hidden="1" customWidth="1"/>
    <col min="14098" max="14336" width="9.7109375" style="123"/>
    <col min="14337" max="14337" width="5.42578125" style="123" customWidth="1"/>
    <col min="14338" max="14338" width="21.42578125" style="123" customWidth="1"/>
    <col min="14339" max="14339" width="22.5703125" style="123" customWidth="1"/>
    <col min="14340" max="14340" width="11.85546875" style="123" customWidth="1"/>
    <col min="14341" max="14341" width="10.140625" style="123" customWidth="1"/>
    <col min="14342" max="14342" width="8.140625" style="123" customWidth="1"/>
    <col min="14343" max="14343" width="12.42578125" style="123" customWidth="1"/>
    <col min="14344" max="14345" width="13.5703125" style="123" customWidth="1"/>
    <col min="14346" max="14353" width="0" style="123" hidden="1" customWidth="1"/>
    <col min="14354" max="14592" width="9.7109375" style="123"/>
    <col min="14593" max="14593" width="5.42578125" style="123" customWidth="1"/>
    <col min="14594" max="14594" width="21.42578125" style="123" customWidth="1"/>
    <col min="14595" max="14595" width="22.5703125" style="123" customWidth="1"/>
    <col min="14596" max="14596" width="11.85546875" style="123" customWidth="1"/>
    <col min="14597" max="14597" width="10.140625" style="123" customWidth="1"/>
    <col min="14598" max="14598" width="8.140625" style="123" customWidth="1"/>
    <col min="14599" max="14599" width="12.42578125" style="123" customWidth="1"/>
    <col min="14600" max="14601" width="13.5703125" style="123" customWidth="1"/>
    <col min="14602" max="14609" width="0" style="123" hidden="1" customWidth="1"/>
    <col min="14610" max="14848" width="9.7109375" style="123"/>
    <col min="14849" max="14849" width="5.42578125" style="123" customWidth="1"/>
    <col min="14850" max="14850" width="21.42578125" style="123" customWidth="1"/>
    <col min="14851" max="14851" width="22.5703125" style="123" customWidth="1"/>
    <col min="14852" max="14852" width="11.85546875" style="123" customWidth="1"/>
    <col min="14853" max="14853" width="10.140625" style="123" customWidth="1"/>
    <col min="14854" max="14854" width="8.140625" style="123" customWidth="1"/>
    <col min="14855" max="14855" width="12.42578125" style="123" customWidth="1"/>
    <col min="14856" max="14857" width="13.5703125" style="123" customWidth="1"/>
    <col min="14858" max="14865" width="0" style="123" hidden="1" customWidth="1"/>
    <col min="14866" max="15104" width="9.7109375" style="123"/>
    <col min="15105" max="15105" width="5.42578125" style="123" customWidth="1"/>
    <col min="15106" max="15106" width="21.42578125" style="123" customWidth="1"/>
    <col min="15107" max="15107" width="22.5703125" style="123" customWidth="1"/>
    <col min="15108" max="15108" width="11.85546875" style="123" customWidth="1"/>
    <col min="15109" max="15109" width="10.140625" style="123" customWidth="1"/>
    <col min="15110" max="15110" width="8.140625" style="123" customWidth="1"/>
    <col min="15111" max="15111" width="12.42578125" style="123" customWidth="1"/>
    <col min="15112" max="15113" width="13.5703125" style="123" customWidth="1"/>
    <col min="15114" max="15121" width="0" style="123" hidden="1" customWidth="1"/>
    <col min="15122" max="15360" width="9.7109375" style="123"/>
    <col min="15361" max="15361" width="5.42578125" style="123" customWidth="1"/>
    <col min="15362" max="15362" width="21.42578125" style="123" customWidth="1"/>
    <col min="15363" max="15363" width="22.5703125" style="123" customWidth="1"/>
    <col min="15364" max="15364" width="11.85546875" style="123" customWidth="1"/>
    <col min="15365" max="15365" width="10.140625" style="123" customWidth="1"/>
    <col min="15366" max="15366" width="8.140625" style="123" customWidth="1"/>
    <col min="15367" max="15367" width="12.42578125" style="123" customWidth="1"/>
    <col min="15368" max="15369" width="13.5703125" style="123" customWidth="1"/>
    <col min="15370" max="15377" width="0" style="123" hidden="1" customWidth="1"/>
    <col min="15378" max="15616" width="9.7109375" style="123"/>
    <col min="15617" max="15617" width="5.42578125" style="123" customWidth="1"/>
    <col min="15618" max="15618" width="21.42578125" style="123" customWidth="1"/>
    <col min="15619" max="15619" width="22.5703125" style="123" customWidth="1"/>
    <col min="15620" max="15620" width="11.85546875" style="123" customWidth="1"/>
    <col min="15621" max="15621" width="10.140625" style="123" customWidth="1"/>
    <col min="15622" max="15622" width="8.140625" style="123" customWidth="1"/>
    <col min="15623" max="15623" width="12.42578125" style="123" customWidth="1"/>
    <col min="15624" max="15625" width="13.5703125" style="123" customWidth="1"/>
    <col min="15626" max="15633" width="0" style="123" hidden="1" customWidth="1"/>
    <col min="15634" max="15872" width="9.7109375" style="123"/>
    <col min="15873" max="15873" width="5.42578125" style="123" customWidth="1"/>
    <col min="15874" max="15874" width="21.42578125" style="123" customWidth="1"/>
    <col min="15875" max="15875" width="22.5703125" style="123" customWidth="1"/>
    <col min="15876" max="15876" width="11.85546875" style="123" customWidth="1"/>
    <col min="15877" max="15877" width="10.140625" style="123" customWidth="1"/>
    <col min="15878" max="15878" width="8.140625" style="123" customWidth="1"/>
    <col min="15879" max="15879" width="12.42578125" style="123" customWidth="1"/>
    <col min="15880" max="15881" width="13.5703125" style="123" customWidth="1"/>
    <col min="15882" max="15889" width="0" style="123" hidden="1" customWidth="1"/>
    <col min="15890" max="16128" width="9.7109375" style="123"/>
    <col min="16129" max="16129" width="5.42578125" style="123" customWidth="1"/>
    <col min="16130" max="16130" width="21.42578125" style="123" customWidth="1"/>
    <col min="16131" max="16131" width="22.5703125" style="123" customWidth="1"/>
    <col min="16132" max="16132" width="11.85546875" style="123" customWidth="1"/>
    <col min="16133" max="16133" width="10.140625" style="123" customWidth="1"/>
    <col min="16134" max="16134" width="8.140625" style="123" customWidth="1"/>
    <col min="16135" max="16135" width="12.42578125" style="123" customWidth="1"/>
    <col min="16136" max="16137" width="13.5703125" style="123" customWidth="1"/>
    <col min="16138" max="16145" width="0" style="123" hidden="1" customWidth="1"/>
    <col min="16146" max="16384" width="9.7109375" style="123"/>
  </cols>
  <sheetData>
    <row r="1" spans="1:17" ht="15" x14ac:dyDescent="0.2">
      <c r="A1" s="121" t="s">
        <v>449</v>
      </c>
      <c r="B1" s="122"/>
      <c r="I1" s="125" t="s">
        <v>450</v>
      </c>
      <c r="J1" s="123" t="s">
        <v>451</v>
      </c>
      <c r="K1" s="126" t="s">
        <v>452</v>
      </c>
      <c r="L1" s="126" t="s">
        <v>453</v>
      </c>
      <c r="M1" s="126" t="s">
        <v>454</v>
      </c>
      <c r="N1" s="126" t="s">
        <v>455</v>
      </c>
      <c r="O1" s="126" t="s">
        <v>456</v>
      </c>
      <c r="P1" s="126" t="s">
        <v>457</v>
      </c>
      <c r="Q1" s="126" t="s">
        <v>458</v>
      </c>
    </row>
    <row r="2" spans="1:17" x14ac:dyDescent="0.2">
      <c r="A2" s="123" t="s">
        <v>459</v>
      </c>
      <c r="G2" s="128"/>
      <c r="J2" s="123" t="s">
        <v>460</v>
      </c>
      <c r="K2" s="129" t="s">
        <v>461</v>
      </c>
      <c r="L2" s="130" t="s">
        <v>462</v>
      </c>
      <c r="M2" s="131" t="s">
        <v>463</v>
      </c>
      <c r="N2" s="131">
        <v>1</v>
      </c>
      <c r="O2" s="131" t="s">
        <v>464</v>
      </c>
      <c r="P2" s="123" t="s">
        <v>465</v>
      </c>
      <c r="Q2" s="123" t="s">
        <v>466</v>
      </c>
    </row>
    <row r="3" spans="1:17" x14ac:dyDescent="0.2">
      <c r="A3" s="132" t="s">
        <v>1860</v>
      </c>
      <c r="J3" s="123" t="s">
        <v>467</v>
      </c>
      <c r="K3" s="133" t="s">
        <v>468</v>
      </c>
      <c r="L3" s="130" t="s">
        <v>469</v>
      </c>
      <c r="M3" s="131" t="s">
        <v>470</v>
      </c>
      <c r="N3" s="131">
        <v>2</v>
      </c>
      <c r="O3" s="131" t="s">
        <v>471</v>
      </c>
      <c r="P3" s="123" t="s">
        <v>472</v>
      </c>
      <c r="Q3" s="123" t="s">
        <v>473</v>
      </c>
    </row>
    <row r="4" spans="1:17" ht="15" x14ac:dyDescent="0.2">
      <c r="A4" s="123" t="s">
        <v>474</v>
      </c>
      <c r="E4" s="123"/>
      <c r="F4" s="134"/>
      <c r="J4" s="123" t="s">
        <v>475</v>
      </c>
      <c r="K4" s="133" t="s">
        <v>476</v>
      </c>
      <c r="L4" s="130" t="s">
        <v>477</v>
      </c>
      <c r="M4" s="131" t="s">
        <v>478</v>
      </c>
      <c r="N4" s="131">
        <v>3</v>
      </c>
      <c r="O4" s="131" t="s">
        <v>479</v>
      </c>
      <c r="P4" s="123" t="s">
        <v>316</v>
      </c>
    </row>
    <row r="5" spans="1:17" ht="15" x14ac:dyDescent="0.2">
      <c r="A5" s="123" t="s">
        <v>480</v>
      </c>
      <c r="D5" s="123"/>
      <c r="E5" s="123"/>
      <c r="F5" s="134"/>
      <c r="K5" s="133" t="s">
        <v>481</v>
      </c>
      <c r="L5" s="130" t="s">
        <v>482</v>
      </c>
      <c r="M5" s="131" t="s">
        <v>483</v>
      </c>
      <c r="N5" s="131">
        <v>4</v>
      </c>
      <c r="O5" s="131" t="s">
        <v>484</v>
      </c>
      <c r="P5" s="123" t="s">
        <v>485</v>
      </c>
    </row>
    <row r="6" spans="1:17" ht="15" customHeight="1" x14ac:dyDescent="0.2">
      <c r="B6" s="229" t="s">
        <v>1861</v>
      </c>
      <c r="C6" s="229"/>
      <c r="D6" s="229"/>
      <c r="E6" s="229"/>
      <c r="F6" s="229"/>
      <c r="G6" s="229"/>
      <c r="H6" s="229"/>
      <c r="I6" s="229"/>
      <c r="J6" s="127"/>
      <c r="K6" s="133" t="s">
        <v>486</v>
      </c>
      <c r="L6" s="130" t="s">
        <v>487</v>
      </c>
      <c r="N6" s="131">
        <v>5</v>
      </c>
      <c r="O6" s="131" t="s">
        <v>488</v>
      </c>
    </row>
    <row r="7" spans="1:17" ht="12.75" customHeight="1" x14ac:dyDescent="0.2">
      <c r="A7" s="230" t="s">
        <v>489</v>
      </c>
      <c r="B7" s="230" t="s">
        <v>490</v>
      </c>
      <c r="C7" s="232" t="s">
        <v>491</v>
      </c>
      <c r="D7" s="234" t="s">
        <v>492</v>
      </c>
      <c r="E7" s="236" t="s">
        <v>493</v>
      </c>
      <c r="F7" s="237"/>
      <c r="G7" s="238" t="s">
        <v>494</v>
      </c>
      <c r="H7" s="238" t="s">
        <v>495</v>
      </c>
      <c r="I7" s="238" t="s">
        <v>496</v>
      </c>
      <c r="K7" s="133" t="s">
        <v>497</v>
      </c>
      <c r="L7" s="130" t="s">
        <v>498</v>
      </c>
    </row>
    <row r="8" spans="1:17" ht="35.25" customHeight="1" x14ac:dyDescent="0.2">
      <c r="A8" s="231"/>
      <c r="B8" s="231"/>
      <c r="C8" s="233"/>
      <c r="D8" s="235"/>
      <c r="E8" s="135" t="s">
        <v>499</v>
      </c>
      <c r="F8" s="135" t="s">
        <v>500</v>
      </c>
      <c r="G8" s="239"/>
      <c r="H8" s="239"/>
      <c r="I8" s="239"/>
      <c r="K8" s="133" t="s">
        <v>501</v>
      </c>
      <c r="L8" s="130" t="s">
        <v>502</v>
      </c>
    </row>
    <row r="9" spans="1:17" x14ac:dyDescent="0.2">
      <c r="A9" s="136">
        <v>1</v>
      </c>
      <c r="B9" s="137"/>
      <c r="C9" s="137"/>
      <c r="D9" s="137"/>
      <c r="E9" s="137"/>
      <c r="F9" s="137"/>
      <c r="G9" s="137"/>
      <c r="H9" s="137"/>
      <c r="I9" s="137"/>
      <c r="K9" s="133" t="s">
        <v>503</v>
      </c>
      <c r="L9" s="130" t="s">
        <v>504</v>
      </c>
    </row>
    <row r="10" spans="1:17" x14ac:dyDescent="0.2">
      <c r="A10" s="136">
        <v>2</v>
      </c>
      <c r="B10" s="137"/>
      <c r="C10" s="137"/>
      <c r="D10" s="137"/>
      <c r="E10" s="137"/>
      <c r="F10" s="137"/>
      <c r="G10" s="137"/>
      <c r="H10" s="137"/>
      <c r="I10" s="137"/>
      <c r="K10" s="133" t="s">
        <v>505</v>
      </c>
      <c r="L10" s="130" t="s">
        <v>506</v>
      </c>
    </row>
    <row r="11" spans="1:17" x14ac:dyDescent="0.2">
      <c r="A11" s="136">
        <v>3</v>
      </c>
      <c r="B11" s="137"/>
      <c r="C11" s="137"/>
      <c r="D11" s="137"/>
      <c r="E11" s="137"/>
      <c r="F11" s="137"/>
      <c r="G11" s="137"/>
      <c r="H11" s="137"/>
      <c r="I11" s="137"/>
      <c r="K11" s="133" t="s">
        <v>507</v>
      </c>
      <c r="L11" s="130" t="s">
        <v>508</v>
      </c>
    </row>
    <row r="12" spans="1:17" x14ac:dyDescent="0.2">
      <c r="A12" s="136">
        <v>4</v>
      </c>
      <c r="B12" s="137"/>
      <c r="C12" s="137"/>
      <c r="D12" s="137"/>
      <c r="E12" s="137"/>
      <c r="F12" s="137"/>
      <c r="G12" s="137"/>
      <c r="H12" s="137"/>
      <c r="I12" s="137"/>
      <c r="K12" s="138" t="s">
        <v>509</v>
      </c>
      <c r="L12" s="130" t="s">
        <v>510</v>
      </c>
    </row>
    <row r="13" spans="1:17" x14ac:dyDescent="0.2">
      <c r="A13" s="136">
        <v>5</v>
      </c>
      <c r="B13" s="137"/>
      <c r="C13" s="137"/>
      <c r="D13" s="137"/>
      <c r="E13" s="137"/>
      <c r="F13" s="137"/>
      <c r="G13" s="137"/>
      <c r="H13" s="137"/>
      <c r="I13" s="137"/>
      <c r="K13" s="133" t="s">
        <v>511</v>
      </c>
      <c r="L13" s="130" t="s">
        <v>512</v>
      </c>
    </row>
    <row r="14" spans="1:17" x14ac:dyDescent="0.2">
      <c r="A14" s="136">
        <v>6</v>
      </c>
      <c r="B14" s="137"/>
      <c r="C14" s="137"/>
      <c r="D14" s="137"/>
      <c r="E14" s="137"/>
      <c r="F14" s="137"/>
      <c r="G14" s="137"/>
      <c r="H14" s="137"/>
      <c r="I14" s="137"/>
      <c r="K14" s="133" t="s">
        <v>513</v>
      </c>
      <c r="L14" s="130" t="s">
        <v>514</v>
      </c>
    </row>
    <row r="15" spans="1:17" x14ac:dyDescent="0.2">
      <c r="A15" s="136">
        <v>7</v>
      </c>
      <c r="B15" s="137"/>
      <c r="C15" s="137"/>
      <c r="D15" s="137"/>
      <c r="E15" s="137"/>
      <c r="F15" s="137"/>
      <c r="G15" s="137"/>
      <c r="H15" s="137"/>
      <c r="I15" s="137"/>
      <c r="K15" s="133" t="s">
        <v>515</v>
      </c>
      <c r="L15" s="130" t="s">
        <v>516</v>
      </c>
    </row>
    <row r="16" spans="1:17" x14ac:dyDescent="0.2">
      <c r="A16" s="136">
        <v>8</v>
      </c>
      <c r="B16" s="137"/>
      <c r="C16" s="137"/>
      <c r="D16" s="137"/>
      <c r="E16" s="137"/>
      <c r="F16" s="137"/>
      <c r="G16" s="137"/>
      <c r="H16" s="137"/>
      <c r="I16" s="137"/>
      <c r="K16" s="133" t="s">
        <v>517</v>
      </c>
      <c r="L16" s="130" t="s">
        <v>518</v>
      </c>
    </row>
    <row r="17" spans="1:12" x14ac:dyDescent="0.2">
      <c r="A17" s="136">
        <v>9</v>
      </c>
      <c r="B17" s="137"/>
      <c r="C17" s="137"/>
      <c r="D17" s="137"/>
      <c r="E17" s="137"/>
      <c r="F17" s="137"/>
      <c r="G17" s="137"/>
      <c r="H17" s="137"/>
      <c r="I17" s="137"/>
      <c r="K17" s="133" t="s">
        <v>519</v>
      </c>
      <c r="L17" s="130" t="s">
        <v>520</v>
      </c>
    </row>
    <row r="18" spans="1:12" x14ac:dyDescent="0.2">
      <c r="A18" s="136">
        <v>10</v>
      </c>
      <c r="B18" s="137"/>
      <c r="C18" s="137"/>
      <c r="D18" s="137"/>
      <c r="E18" s="137"/>
      <c r="F18" s="137"/>
      <c r="G18" s="137"/>
      <c r="H18" s="137"/>
      <c r="I18" s="137"/>
      <c r="K18" s="133" t="s">
        <v>521</v>
      </c>
      <c r="L18" s="130" t="s">
        <v>522</v>
      </c>
    </row>
    <row r="19" spans="1:12" x14ac:dyDescent="0.2">
      <c r="A19" s="136">
        <v>11</v>
      </c>
      <c r="B19" s="137"/>
      <c r="C19" s="137"/>
      <c r="D19" s="137"/>
      <c r="E19" s="137"/>
      <c r="F19" s="137"/>
      <c r="G19" s="137"/>
      <c r="H19" s="137"/>
      <c r="I19" s="137"/>
      <c r="K19" s="129" t="s">
        <v>523</v>
      </c>
      <c r="L19" s="130" t="s">
        <v>524</v>
      </c>
    </row>
    <row r="20" spans="1:12" x14ac:dyDescent="0.2">
      <c r="A20" s="136">
        <v>12</v>
      </c>
      <c r="B20" s="137"/>
      <c r="C20" s="137"/>
      <c r="D20" s="137"/>
      <c r="E20" s="137"/>
      <c r="F20" s="137"/>
      <c r="G20" s="137"/>
      <c r="H20" s="137"/>
      <c r="I20" s="137"/>
      <c r="K20" s="133" t="s">
        <v>525</v>
      </c>
      <c r="L20" s="130" t="s">
        <v>526</v>
      </c>
    </row>
    <row r="21" spans="1:12" x14ac:dyDescent="0.2">
      <c r="A21" s="136">
        <v>13</v>
      </c>
      <c r="B21" s="137"/>
      <c r="C21" s="137"/>
      <c r="D21" s="137"/>
      <c r="E21" s="137"/>
      <c r="F21" s="137"/>
      <c r="G21" s="137"/>
      <c r="H21" s="137"/>
      <c r="I21" s="137"/>
      <c r="K21" s="133" t="s">
        <v>527</v>
      </c>
      <c r="L21" s="130" t="s">
        <v>528</v>
      </c>
    </row>
    <row r="22" spans="1:12" x14ac:dyDescent="0.2">
      <c r="A22" s="136">
        <v>14</v>
      </c>
      <c r="B22" s="137"/>
      <c r="C22" s="137"/>
      <c r="D22" s="137"/>
      <c r="E22" s="137"/>
      <c r="F22" s="137"/>
      <c r="G22" s="137"/>
      <c r="H22" s="137"/>
      <c r="I22" s="137"/>
      <c r="K22" s="133" t="s">
        <v>529</v>
      </c>
      <c r="L22" s="130" t="s">
        <v>530</v>
      </c>
    </row>
    <row r="23" spans="1:12" x14ac:dyDescent="0.2">
      <c r="A23" s="136">
        <v>15</v>
      </c>
      <c r="B23" s="137"/>
      <c r="C23" s="137"/>
      <c r="D23" s="137"/>
      <c r="E23" s="137"/>
      <c r="F23" s="137"/>
      <c r="G23" s="137"/>
      <c r="H23" s="137"/>
      <c r="I23" s="137"/>
      <c r="K23" s="133" t="s">
        <v>531</v>
      </c>
      <c r="L23" s="130" t="s">
        <v>532</v>
      </c>
    </row>
    <row r="24" spans="1:12" x14ac:dyDescent="0.2">
      <c r="A24" s="136">
        <v>16</v>
      </c>
      <c r="B24" s="137"/>
      <c r="C24" s="137"/>
      <c r="D24" s="137"/>
      <c r="E24" s="137"/>
      <c r="F24" s="137"/>
      <c r="G24" s="137"/>
      <c r="H24" s="137"/>
      <c r="I24" s="137"/>
      <c r="K24" s="133" t="s">
        <v>533</v>
      </c>
      <c r="L24" s="130" t="s">
        <v>534</v>
      </c>
    </row>
    <row r="25" spans="1:12" ht="12.75" customHeight="1" x14ac:dyDescent="0.2">
      <c r="A25" s="136">
        <v>17</v>
      </c>
      <c r="B25" s="137"/>
      <c r="C25" s="137"/>
      <c r="D25" s="137"/>
      <c r="E25" s="137"/>
      <c r="F25" s="137"/>
      <c r="G25" s="137"/>
      <c r="H25" s="137"/>
      <c r="I25" s="137"/>
      <c r="K25" s="133" t="s">
        <v>535</v>
      </c>
      <c r="L25" s="130" t="s">
        <v>536</v>
      </c>
    </row>
    <row r="26" spans="1:12" x14ac:dyDescent="0.2">
      <c r="A26" s="136">
        <v>18</v>
      </c>
      <c r="B26" s="137"/>
      <c r="C26" s="137"/>
      <c r="D26" s="137"/>
      <c r="E26" s="137"/>
      <c r="F26" s="137"/>
      <c r="G26" s="137"/>
      <c r="H26" s="137"/>
      <c r="I26" s="137"/>
      <c r="K26" s="133" t="s">
        <v>537</v>
      </c>
      <c r="L26" s="130" t="s">
        <v>538</v>
      </c>
    </row>
    <row r="27" spans="1:12" x14ac:dyDescent="0.2">
      <c r="A27" s="136">
        <v>19</v>
      </c>
      <c r="B27" s="137"/>
      <c r="C27" s="137"/>
      <c r="D27" s="137"/>
      <c r="E27" s="137"/>
      <c r="F27" s="137"/>
      <c r="G27" s="137"/>
      <c r="H27" s="137"/>
      <c r="I27" s="137"/>
      <c r="K27" s="129" t="s">
        <v>539</v>
      </c>
      <c r="L27" s="130" t="s">
        <v>540</v>
      </c>
    </row>
    <row r="28" spans="1:12" x14ac:dyDescent="0.2">
      <c r="A28" s="136">
        <v>20</v>
      </c>
      <c r="B28" s="137"/>
      <c r="C28" s="137"/>
      <c r="D28" s="137"/>
      <c r="E28" s="137"/>
      <c r="F28" s="137"/>
      <c r="G28" s="137"/>
      <c r="H28" s="137"/>
      <c r="I28" s="137"/>
      <c r="K28" s="129" t="s">
        <v>541</v>
      </c>
      <c r="L28" s="130" t="s">
        <v>542</v>
      </c>
    </row>
    <row r="29" spans="1:12" x14ac:dyDescent="0.2">
      <c r="A29" s="136">
        <v>21</v>
      </c>
      <c r="B29" s="137"/>
      <c r="C29" s="137"/>
      <c r="D29" s="137"/>
      <c r="E29" s="137"/>
      <c r="F29" s="137"/>
      <c r="G29" s="137"/>
      <c r="H29" s="137"/>
      <c r="I29" s="137"/>
      <c r="K29" s="133" t="s">
        <v>543</v>
      </c>
      <c r="L29" s="130" t="s">
        <v>544</v>
      </c>
    </row>
    <row r="30" spans="1:12" x14ac:dyDescent="0.2">
      <c r="A30" s="136">
        <v>22</v>
      </c>
      <c r="B30" s="137"/>
      <c r="C30" s="137"/>
      <c r="D30" s="137"/>
      <c r="E30" s="137"/>
      <c r="F30" s="137"/>
      <c r="G30" s="137"/>
      <c r="H30" s="137"/>
      <c r="I30" s="137"/>
      <c r="K30" s="133" t="s">
        <v>545</v>
      </c>
      <c r="L30" s="130" t="s">
        <v>546</v>
      </c>
    </row>
    <row r="31" spans="1:12" x14ac:dyDescent="0.2">
      <c r="A31" s="136">
        <v>23</v>
      </c>
      <c r="B31" s="137"/>
      <c r="C31" s="137"/>
      <c r="D31" s="137"/>
      <c r="E31" s="137"/>
      <c r="F31" s="137"/>
      <c r="G31" s="137"/>
      <c r="H31" s="137"/>
      <c r="I31" s="137"/>
      <c r="K31" s="133" t="s">
        <v>547</v>
      </c>
      <c r="L31" s="130" t="s">
        <v>548</v>
      </c>
    </row>
    <row r="32" spans="1:12" x14ac:dyDescent="0.2">
      <c r="A32" s="136">
        <v>24</v>
      </c>
      <c r="B32" s="137"/>
      <c r="C32" s="137"/>
      <c r="D32" s="137"/>
      <c r="E32" s="137"/>
      <c r="F32" s="137"/>
      <c r="G32" s="137"/>
      <c r="H32" s="137"/>
      <c r="I32" s="137"/>
      <c r="K32" s="133" t="s">
        <v>549</v>
      </c>
      <c r="L32" s="130" t="s">
        <v>550</v>
      </c>
    </row>
    <row r="33" spans="1:12" x14ac:dyDescent="0.2">
      <c r="A33" s="136">
        <v>25</v>
      </c>
      <c r="B33" s="137"/>
      <c r="C33" s="137"/>
      <c r="D33" s="137"/>
      <c r="E33" s="137"/>
      <c r="F33" s="137"/>
      <c r="G33" s="137"/>
      <c r="H33" s="137"/>
      <c r="I33" s="137"/>
      <c r="K33" s="129" t="s">
        <v>551</v>
      </c>
      <c r="L33" s="130" t="s">
        <v>552</v>
      </c>
    </row>
    <row r="34" spans="1:12" x14ac:dyDescent="0.2">
      <c r="A34" s="136">
        <v>26</v>
      </c>
      <c r="B34" s="137"/>
      <c r="C34" s="137"/>
      <c r="D34" s="137"/>
      <c r="E34" s="137"/>
      <c r="F34" s="137"/>
      <c r="G34" s="137"/>
      <c r="H34" s="137"/>
      <c r="I34" s="137"/>
      <c r="K34" s="133" t="s">
        <v>553</v>
      </c>
      <c r="L34" s="130" t="s">
        <v>554</v>
      </c>
    </row>
    <row r="35" spans="1:12" x14ac:dyDescent="0.2">
      <c r="A35" s="136">
        <v>27</v>
      </c>
      <c r="B35" s="137"/>
      <c r="C35" s="137"/>
      <c r="D35" s="137"/>
      <c r="E35" s="137"/>
      <c r="F35" s="137"/>
      <c r="G35" s="137"/>
      <c r="H35" s="137"/>
      <c r="I35" s="137"/>
      <c r="K35" s="133" t="s">
        <v>555</v>
      </c>
      <c r="L35" s="130" t="s">
        <v>556</v>
      </c>
    </row>
    <row r="36" spans="1:12" x14ac:dyDescent="0.2">
      <c r="A36" s="136">
        <v>28</v>
      </c>
      <c r="B36" s="137"/>
      <c r="C36" s="137"/>
      <c r="D36" s="137"/>
      <c r="E36" s="137"/>
      <c r="F36" s="137"/>
      <c r="G36" s="137"/>
      <c r="H36" s="137"/>
      <c r="I36" s="137"/>
      <c r="K36" s="133" t="s">
        <v>557</v>
      </c>
      <c r="L36" s="130" t="s">
        <v>558</v>
      </c>
    </row>
    <row r="37" spans="1:12" x14ac:dyDescent="0.2">
      <c r="K37" s="133" t="s">
        <v>559</v>
      </c>
      <c r="L37" s="130" t="s">
        <v>560</v>
      </c>
    </row>
    <row r="38" spans="1:12" x14ac:dyDescent="0.2">
      <c r="A38" s="123" t="s">
        <v>561</v>
      </c>
      <c r="B38" s="228" t="s">
        <v>562</v>
      </c>
      <c r="C38" s="228"/>
      <c r="F38" s="139" t="s">
        <v>373</v>
      </c>
      <c r="K38" s="133" t="s">
        <v>563</v>
      </c>
      <c r="L38" s="130" t="s">
        <v>564</v>
      </c>
    </row>
    <row r="39" spans="1:12" x14ac:dyDescent="0.2">
      <c r="K39" s="129" t="s">
        <v>565</v>
      </c>
      <c r="L39" s="130" t="s">
        <v>566</v>
      </c>
    </row>
    <row r="40" spans="1:12" x14ac:dyDescent="0.2">
      <c r="K40" s="133" t="s">
        <v>567</v>
      </c>
      <c r="L40" s="130" t="s">
        <v>568</v>
      </c>
    </row>
    <row r="41" spans="1:12" x14ac:dyDescent="0.2">
      <c r="K41" s="133" t="s">
        <v>569</v>
      </c>
      <c r="L41" s="130" t="s">
        <v>570</v>
      </c>
    </row>
    <row r="42" spans="1:12" x14ac:dyDescent="0.2">
      <c r="K42" s="133" t="s">
        <v>571</v>
      </c>
      <c r="L42" s="130" t="s">
        <v>572</v>
      </c>
    </row>
    <row r="43" spans="1:12" x14ac:dyDescent="0.2">
      <c r="K43" s="133" t="s">
        <v>573</v>
      </c>
      <c r="L43" s="130" t="s">
        <v>574</v>
      </c>
    </row>
    <row r="44" spans="1:12" x14ac:dyDescent="0.2">
      <c r="K44" s="133" t="s">
        <v>575</v>
      </c>
      <c r="L44" s="130" t="s">
        <v>576</v>
      </c>
    </row>
    <row r="45" spans="1:12" x14ac:dyDescent="0.2">
      <c r="K45" s="133" t="s">
        <v>577</v>
      </c>
      <c r="L45" s="130" t="s">
        <v>578</v>
      </c>
    </row>
    <row r="46" spans="1:12" x14ac:dyDescent="0.2">
      <c r="K46" s="133" t="s">
        <v>579</v>
      </c>
      <c r="L46" s="130" t="s">
        <v>580</v>
      </c>
    </row>
    <row r="47" spans="1:12" x14ac:dyDescent="0.2">
      <c r="K47" s="129" t="s">
        <v>581</v>
      </c>
      <c r="L47" s="130" t="s">
        <v>582</v>
      </c>
    </row>
    <row r="48" spans="1:12" x14ac:dyDescent="0.2">
      <c r="K48" s="133" t="s">
        <v>583</v>
      </c>
      <c r="L48" s="130" t="s">
        <v>584</v>
      </c>
    </row>
    <row r="49" spans="11:12" x14ac:dyDescent="0.2">
      <c r="K49" s="133" t="s">
        <v>585</v>
      </c>
      <c r="L49" s="130" t="s">
        <v>586</v>
      </c>
    </row>
    <row r="50" spans="11:12" x14ac:dyDescent="0.2">
      <c r="K50" s="133" t="s">
        <v>587</v>
      </c>
      <c r="L50" s="130" t="s">
        <v>588</v>
      </c>
    </row>
    <row r="51" spans="11:12" x14ac:dyDescent="0.2">
      <c r="K51" s="133" t="s">
        <v>589</v>
      </c>
      <c r="L51" s="130" t="s">
        <v>590</v>
      </c>
    </row>
    <row r="52" spans="11:12" x14ac:dyDescent="0.2">
      <c r="K52" s="133" t="s">
        <v>591</v>
      </c>
      <c r="L52" s="130" t="s">
        <v>91</v>
      </c>
    </row>
    <row r="53" spans="11:12" x14ac:dyDescent="0.2">
      <c r="K53" s="133" t="s">
        <v>592</v>
      </c>
      <c r="L53" s="130" t="s">
        <v>593</v>
      </c>
    </row>
    <row r="54" spans="11:12" x14ac:dyDescent="0.2">
      <c r="K54" s="133" t="s">
        <v>594</v>
      </c>
      <c r="L54" s="130" t="s">
        <v>595</v>
      </c>
    </row>
    <row r="55" spans="11:12" x14ac:dyDescent="0.2">
      <c r="K55" s="129" t="s">
        <v>596</v>
      </c>
      <c r="L55" s="130" t="s">
        <v>597</v>
      </c>
    </row>
    <row r="56" spans="11:12" x14ac:dyDescent="0.2">
      <c r="K56" s="133" t="s">
        <v>598</v>
      </c>
      <c r="L56" s="130" t="s">
        <v>599</v>
      </c>
    </row>
    <row r="57" spans="11:12" x14ac:dyDescent="0.2">
      <c r="K57" s="133" t="s">
        <v>600</v>
      </c>
      <c r="L57" s="130" t="s">
        <v>114</v>
      </c>
    </row>
    <row r="58" spans="11:12" x14ac:dyDescent="0.2">
      <c r="K58" s="133" t="s">
        <v>601</v>
      </c>
      <c r="L58" s="130" t="s">
        <v>602</v>
      </c>
    </row>
    <row r="59" spans="11:12" x14ac:dyDescent="0.2">
      <c r="K59" s="129" t="s">
        <v>603</v>
      </c>
      <c r="L59" s="130" t="s">
        <v>604</v>
      </c>
    </row>
    <row r="60" spans="11:12" x14ac:dyDescent="0.2">
      <c r="K60" s="129" t="s">
        <v>605</v>
      </c>
      <c r="L60" s="130" t="s">
        <v>606</v>
      </c>
    </row>
    <row r="61" spans="11:12" x14ac:dyDescent="0.2">
      <c r="K61" s="133" t="s">
        <v>607</v>
      </c>
      <c r="L61" s="130" t="s">
        <v>608</v>
      </c>
    </row>
    <row r="62" spans="11:12" x14ac:dyDescent="0.2">
      <c r="K62" s="133" t="s">
        <v>609</v>
      </c>
      <c r="L62" s="130" t="s">
        <v>610</v>
      </c>
    </row>
    <row r="63" spans="11:12" x14ac:dyDescent="0.2">
      <c r="K63" s="133" t="s">
        <v>611</v>
      </c>
      <c r="L63" s="130" t="s">
        <v>612</v>
      </c>
    </row>
    <row r="64" spans="11:12" x14ac:dyDescent="0.2">
      <c r="K64" s="133" t="s">
        <v>613</v>
      </c>
      <c r="L64" s="130" t="s">
        <v>614</v>
      </c>
    </row>
    <row r="65" spans="11:12" x14ac:dyDescent="0.2">
      <c r="K65" s="133" t="s">
        <v>615</v>
      </c>
      <c r="L65" s="130" t="s">
        <v>616</v>
      </c>
    </row>
    <row r="66" spans="11:12" x14ac:dyDescent="0.2">
      <c r="K66" s="133" t="s">
        <v>617</v>
      </c>
      <c r="L66" s="130" t="s">
        <v>618</v>
      </c>
    </row>
    <row r="67" spans="11:12" x14ac:dyDescent="0.2">
      <c r="K67" s="133" t="s">
        <v>619</v>
      </c>
      <c r="L67" s="130" t="s">
        <v>620</v>
      </c>
    </row>
    <row r="68" spans="11:12" x14ac:dyDescent="0.2">
      <c r="K68" s="133" t="s">
        <v>621</v>
      </c>
      <c r="L68" s="130" t="s">
        <v>622</v>
      </c>
    </row>
    <row r="69" spans="11:12" x14ac:dyDescent="0.2">
      <c r="K69" s="133" t="s">
        <v>623</v>
      </c>
      <c r="L69" s="130" t="s">
        <v>624</v>
      </c>
    </row>
    <row r="70" spans="11:12" x14ac:dyDescent="0.2">
      <c r="K70" s="133" t="s">
        <v>625</v>
      </c>
      <c r="L70" s="130" t="s">
        <v>626</v>
      </c>
    </row>
    <row r="71" spans="11:12" x14ac:dyDescent="0.2">
      <c r="K71" s="129" t="s">
        <v>627</v>
      </c>
      <c r="L71" s="130" t="s">
        <v>628</v>
      </c>
    </row>
    <row r="72" spans="11:12" x14ac:dyDescent="0.2">
      <c r="K72" s="133" t="s">
        <v>629</v>
      </c>
      <c r="L72" s="130" t="s">
        <v>630</v>
      </c>
    </row>
    <row r="73" spans="11:12" x14ac:dyDescent="0.2">
      <c r="K73" s="133" t="s">
        <v>631</v>
      </c>
      <c r="L73" s="130" t="s">
        <v>632</v>
      </c>
    </row>
    <row r="74" spans="11:12" x14ac:dyDescent="0.2">
      <c r="K74" s="133" t="s">
        <v>633</v>
      </c>
      <c r="L74" s="130" t="s">
        <v>634</v>
      </c>
    </row>
    <row r="75" spans="11:12" x14ac:dyDescent="0.2">
      <c r="K75" s="129" t="s">
        <v>635</v>
      </c>
      <c r="L75" s="130" t="s">
        <v>636</v>
      </c>
    </row>
    <row r="76" spans="11:12" x14ac:dyDescent="0.2">
      <c r="K76" s="133" t="s">
        <v>637</v>
      </c>
      <c r="L76" s="130" t="s">
        <v>638</v>
      </c>
    </row>
    <row r="77" spans="11:12" x14ac:dyDescent="0.2">
      <c r="K77" s="133" t="s">
        <v>639</v>
      </c>
      <c r="L77" s="130" t="s">
        <v>640</v>
      </c>
    </row>
    <row r="78" spans="11:12" x14ac:dyDescent="0.2">
      <c r="K78" s="133" t="s">
        <v>641</v>
      </c>
      <c r="L78" s="130" t="s">
        <v>642</v>
      </c>
    </row>
    <row r="79" spans="11:12" x14ac:dyDescent="0.2">
      <c r="K79" s="133" t="s">
        <v>643</v>
      </c>
      <c r="L79" s="130" t="s">
        <v>644</v>
      </c>
    </row>
    <row r="80" spans="11:12" x14ac:dyDescent="0.2">
      <c r="K80" s="133" t="s">
        <v>645</v>
      </c>
      <c r="L80" s="130" t="s">
        <v>646</v>
      </c>
    </row>
    <row r="81" spans="11:12" x14ac:dyDescent="0.2">
      <c r="K81" s="133" t="s">
        <v>647</v>
      </c>
      <c r="L81" s="130" t="s">
        <v>648</v>
      </c>
    </row>
    <row r="82" spans="11:12" x14ac:dyDescent="0.2">
      <c r="K82" s="133" t="s">
        <v>649</v>
      </c>
      <c r="L82" s="130" t="s">
        <v>650</v>
      </c>
    </row>
    <row r="83" spans="11:12" x14ac:dyDescent="0.2">
      <c r="K83" s="133" t="s">
        <v>651</v>
      </c>
      <c r="L83" s="130" t="s">
        <v>652</v>
      </c>
    </row>
    <row r="84" spans="11:12" x14ac:dyDescent="0.2">
      <c r="K84" s="133" t="s">
        <v>653</v>
      </c>
      <c r="L84" s="130" t="s">
        <v>654</v>
      </c>
    </row>
    <row r="85" spans="11:12" x14ac:dyDescent="0.2">
      <c r="K85" s="133" t="s">
        <v>655</v>
      </c>
      <c r="L85" s="130" t="s">
        <v>656</v>
      </c>
    </row>
    <row r="86" spans="11:12" x14ac:dyDescent="0.2">
      <c r="K86" s="133" t="s">
        <v>657</v>
      </c>
      <c r="L86" s="130" t="s">
        <v>658</v>
      </c>
    </row>
    <row r="87" spans="11:12" x14ac:dyDescent="0.2">
      <c r="K87" s="133" t="s">
        <v>659</v>
      </c>
      <c r="L87" s="130" t="s">
        <v>660</v>
      </c>
    </row>
    <row r="88" spans="11:12" x14ac:dyDescent="0.2">
      <c r="K88" s="129" t="s">
        <v>661</v>
      </c>
      <c r="L88" s="130" t="s">
        <v>662</v>
      </c>
    </row>
    <row r="89" spans="11:12" x14ac:dyDescent="0.2">
      <c r="K89" s="129" t="s">
        <v>663</v>
      </c>
      <c r="L89" s="130" t="s">
        <v>664</v>
      </c>
    </row>
    <row r="90" spans="11:12" x14ac:dyDescent="0.2">
      <c r="K90" s="133" t="s">
        <v>665</v>
      </c>
      <c r="L90" s="130" t="s">
        <v>666</v>
      </c>
    </row>
    <row r="91" spans="11:12" x14ac:dyDescent="0.2">
      <c r="K91" s="133" t="s">
        <v>667</v>
      </c>
      <c r="L91" s="130" t="s">
        <v>668</v>
      </c>
    </row>
    <row r="92" spans="11:12" x14ac:dyDescent="0.2">
      <c r="K92" s="133" t="s">
        <v>669</v>
      </c>
      <c r="L92" s="130" t="s">
        <v>670</v>
      </c>
    </row>
    <row r="93" spans="11:12" x14ac:dyDescent="0.2">
      <c r="K93" s="133" t="s">
        <v>671</v>
      </c>
      <c r="L93" s="130" t="s">
        <v>672</v>
      </c>
    </row>
    <row r="94" spans="11:12" x14ac:dyDescent="0.2">
      <c r="K94" s="133" t="s">
        <v>673</v>
      </c>
      <c r="L94" s="130" t="s">
        <v>674</v>
      </c>
    </row>
    <row r="95" spans="11:12" x14ac:dyDescent="0.2">
      <c r="K95" s="133" t="s">
        <v>675</v>
      </c>
      <c r="L95" s="130" t="s">
        <v>676</v>
      </c>
    </row>
    <row r="96" spans="11:12" x14ac:dyDescent="0.2">
      <c r="K96" s="133" t="s">
        <v>677</v>
      </c>
      <c r="L96" s="130" t="s">
        <v>678</v>
      </c>
    </row>
    <row r="97" spans="11:12" x14ac:dyDescent="0.2">
      <c r="K97" s="133" t="s">
        <v>679</v>
      </c>
      <c r="L97" s="130" t="s">
        <v>680</v>
      </c>
    </row>
    <row r="98" spans="11:12" x14ac:dyDescent="0.2">
      <c r="K98" s="133" t="s">
        <v>681</v>
      </c>
      <c r="L98" s="130" t="s">
        <v>682</v>
      </c>
    </row>
    <row r="99" spans="11:12" x14ac:dyDescent="0.2">
      <c r="K99" s="133" t="s">
        <v>683</v>
      </c>
      <c r="L99" s="130" t="s">
        <v>684</v>
      </c>
    </row>
    <row r="100" spans="11:12" x14ac:dyDescent="0.2">
      <c r="K100" s="133" t="s">
        <v>685</v>
      </c>
      <c r="L100" s="130" t="s">
        <v>686</v>
      </c>
    </row>
    <row r="101" spans="11:12" x14ac:dyDescent="0.2">
      <c r="K101" s="133" t="s">
        <v>687</v>
      </c>
      <c r="L101" s="130" t="s">
        <v>688</v>
      </c>
    </row>
    <row r="102" spans="11:12" x14ac:dyDescent="0.2">
      <c r="K102" s="133" t="s">
        <v>689</v>
      </c>
      <c r="L102" s="130" t="s">
        <v>690</v>
      </c>
    </row>
    <row r="103" spans="11:12" x14ac:dyDescent="0.2">
      <c r="K103" s="133" t="s">
        <v>691</v>
      </c>
      <c r="L103" s="130" t="s">
        <v>692</v>
      </c>
    </row>
    <row r="104" spans="11:12" x14ac:dyDescent="0.2">
      <c r="K104" s="133" t="s">
        <v>693</v>
      </c>
      <c r="L104" s="130" t="s">
        <v>694</v>
      </c>
    </row>
    <row r="105" spans="11:12" x14ac:dyDescent="0.2">
      <c r="K105" s="133" t="s">
        <v>695</v>
      </c>
      <c r="L105" s="130" t="s">
        <v>696</v>
      </c>
    </row>
    <row r="106" spans="11:12" x14ac:dyDescent="0.2">
      <c r="K106" s="133" t="s">
        <v>697</v>
      </c>
      <c r="L106" s="130" t="s">
        <v>698</v>
      </c>
    </row>
    <row r="107" spans="11:12" x14ac:dyDescent="0.2">
      <c r="K107" s="133" t="s">
        <v>699</v>
      </c>
      <c r="L107" s="130" t="s">
        <v>700</v>
      </c>
    </row>
    <row r="108" spans="11:12" x14ac:dyDescent="0.2">
      <c r="K108" s="129" t="s">
        <v>701</v>
      </c>
      <c r="L108" s="130" t="s">
        <v>702</v>
      </c>
    </row>
    <row r="109" spans="11:12" x14ac:dyDescent="0.2">
      <c r="K109" s="133" t="s">
        <v>703</v>
      </c>
      <c r="L109" s="130" t="s">
        <v>704</v>
      </c>
    </row>
    <row r="110" spans="11:12" x14ac:dyDescent="0.2">
      <c r="K110" s="133" t="s">
        <v>705</v>
      </c>
      <c r="L110" s="130" t="s">
        <v>706</v>
      </c>
    </row>
    <row r="111" spans="11:12" x14ac:dyDescent="0.2">
      <c r="K111" s="133" t="s">
        <v>707</v>
      </c>
      <c r="L111" s="130" t="s">
        <v>708</v>
      </c>
    </row>
    <row r="112" spans="11:12" x14ac:dyDescent="0.2">
      <c r="K112" s="133" t="s">
        <v>709</v>
      </c>
      <c r="L112" s="130" t="s">
        <v>710</v>
      </c>
    </row>
    <row r="113" spans="11:12" x14ac:dyDescent="0.2">
      <c r="K113" s="133" t="s">
        <v>711</v>
      </c>
      <c r="L113" s="130" t="s">
        <v>712</v>
      </c>
    </row>
    <row r="114" spans="11:12" x14ac:dyDescent="0.2">
      <c r="K114" s="129" t="s">
        <v>713</v>
      </c>
      <c r="L114" s="130" t="s">
        <v>714</v>
      </c>
    </row>
    <row r="115" spans="11:12" x14ac:dyDescent="0.2">
      <c r="K115" s="133" t="s">
        <v>715</v>
      </c>
      <c r="L115" s="130" t="s">
        <v>716</v>
      </c>
    </row>
    <row r="116" spans="11:12" x14ac:dyDescent="0.2">
      <c r="K116" s="129" t="s">
        <v>717</v>
      </c>
      <c r="L116" s="130" t="s">
        <v>718</v>
      </c>
    </row>
    <row r="117" spans="11:12" x14ac:dyDescent="0.2">
      <c r="K117" s="133" t="s">
        <v>719</v>
      </c>
      <c r="L117" s="130" t="s">
        <v>720</v>
      </c>
    </row>
    <row r="118" spans="11:12" x14ac:dyDescent="0.2">
      <c r="K118" s="133" t="s">
        <v>721</v>
      </c>
      <c r="L118" s="130" t="s">
        <v>722</v>
      </c>
    </row>
    <row r="119" spans="11:12" x14ac:dyDescent="0.2">
      <c r="K119" s="133" t="s">
        <v>723</v>
      </c>
      <c r="L119" s="130" t="s">
        <v>724</v>
      </c>
    </row>
    <row r="120" spans="11:12" x14ac:dyDescent="0.2">
      <c r="K120" s="133" t="s">
        <v>725</v>
      </c>
      <c r="L120" s="130" t="s">
        <v>726</v>
      </c>
    </row>
    <row r="121" spans="11:12" x14ac:dyDescent="0.2">
      <c r="K121" s="133" t="s">
        <v>727</v>
      </c>
      <c r="L121" s="130" t="s">
        <v>728</v>
      </c>
    </row>
    <row r="122" spans="11:12" x14ac:dyDescent="0.2">
      <c r="K122" s="133" t="s">
        <v>729</v>
      </c>
      <c r="L122" s="130" t="s">
        <v>730</v>
      </c>
    </row>
    <row r="123" spans="11:12" x14ac:dyDescent="0.2">
      <c r="K123" s="133" t="s">
        <v>731</v>
      </c>
      <c r="L123" s="130" t="s">
        <v>732</v>
      </c>
    </row>
    <row r="124" spans="11:12" x14ac:dyDescent="0.2">
      <c r="K124" s="133" t="s">
        <v>733</v>
      </c>
      <c r="L124" s="130" t="s">
        <v>734</v>
      </c>
    </row>
    <row r="125" spans="11:12" x14ac:dyDescent="0.2">
      <c r="K125" s="133" t="s">
        <v>735</v>
      </c>
      <c r="L125" s="130" t="s">
        <v>736</v>
      </c>
    </row>
    <row r="126" spans="11:12" x14ac:dyDescent="0.2">
      <c r="K126" s="133" t="s">
        <v>737</v>
      </c>
      <c r="L126" s="130" t="s">
        <v>738</v>
      </c>
    </row>
    <row r="127" spans="11:12" x14ac:dyDescent="0.2">
      <c r="K127" s="129" t="s">
        <v>739</v>
      </c>
      <c r="L127" s="130" t="s">
        <v>740</v>
      </c>
    </row>
    <row r="128" spans="11:12" x14ac:dyDescent="0.2">
      <c r="K128" s="133" t="s">
        <v>741</v>
      </c>
      <c r="L128" s="130" t="s">
        <v>742</v>
      </c>
    </row>
    <row r="129" spans="11:12" x14ac:dyDescent="0.2">
      <c r="K129" s="133" t="s">
        <v>743</v>
      </c>
      <c r="L129" s="130" t="s">
        <v>744</v>
      </c>
    </row>
    <row r="130" spans="11:12" x14ac:dyDescent="0.2">
      <c r="K130" s="133" t="s">
        <v>745</v>
      </c>
      <c r="L130" s="130" t="s">
        <v>746</v>
      </c>
    </row>
    <row r="131" spans="11:12" x14ac:dyDescent="0.2">
      <c r="K131" s="133" t="s">
        <v>747</v>
      </c>
      <c r="L131" s="130" t="s">
        <v>748</v>
      </c>
    </row>
    <row r="132" spans="11:12" x14ac:dyDescent="0.2">
      <c r="K132" s="133" t="s">
        <v>749</v>
      </c>
      <c r="L132" s="130" t="s">
        <v>750</v>
      </c>
    </row>
    <row r="133" spans="11:12" x14ac:dyDescent="0.2">
      <c r="K133" s="133" t="s">
        <v>751</v>
      </c>
      <c r="L133" s="130" t="s">
        <v>752</v>
      </c>
    </row>
    <row r="134" spans="11:12" x14ac:dyDescent="0.2">
      <c r="K134" s="133" t="s">
        <v>753</v>
      </c>
      <c r="L134" s="130" t="s">
        <v>754</v>
      </c>
    </row>
    <row r="135" spans="11:12" x14ac:dyDescent="0.2">
      <c r="K135" s="133" t="s">
        <v>755</v>
      </c>
      <c r="L135" s="130" t="s">
        <v>756</v>
      </c>
    </row>
    <row r="136" spans="11:12" x14ac:dyDescent="0.2">
      <c r="K136" s="133" t="s">
        <v>757</v>
      </c>
      <c r="L136" s="130" t="s">
        <v>758</v>
      </c>
    </row>
    <row r="137" spans="11:12" x14ac:dyDescent="0.2">
      <c r="K137" s="133" t="s">
        <v>759</v>
      </c>
      <c r="L137" s="130" t="s">
        <v>760</v>
      </c>
    </row>
    <row r="138" spans="11:12" x14ac:dyDescent="0.2">
      <c r="K138" s="133" t="s">
        <v>761</v>
      </c>
      <c r="L138" s="130" t="s">
        <v>762</v>
      </c>
    </row>
    <row r="139" spans="11:12" x14ac:dyDescent="0.2">
      <c r="K139" s="129" t="s">
        <v>763</v>
      </c>
      <c r="L139" s="130" t="s">
        <v>764</v>
      </c>
    </row>
    <row r="140" spans="11:12" x14ac:dyDescent="0.2">
      <c r="K140" s="133" t="s">
        <v>765</v>
      </c>
      <c r="L140" s="130" t="s">
        <v>766</v>
      </c>
    </row>
    <row r="141" spans="11:12" x14ac:dyDescent="0.2">
      <c r="K141" s="133" t="s">
        <v>767</v>
      </c>
      <c r="L141" s="130" t="s">
        <v>768</v>
      </c>
    </row>
    <row r="142" spans="11:12" x14ac:dyDescent="0.2">
      <c r="K142" s="133" t="s">
        <v>769</v>
      </c>
      <c r="L142" s="130" t="s">
        <v>770</v>
      </c>
    </row>
    <row r="143" spans="11:12" x14ac:dyDescent="0.2">
      <c r="K143" s="133" t="s">
        <v>771</v>
      </c>
      <c r="L143" s="130" t="s">
        <v>772</v>
      </c>
    </row>
    <row r="144" spans="11:12" x14ac:dyDescent="0.2">
      <c r="K144" s="133" t="s">
        <v>773</v>
      </c>
      <c r="L144" s="130" t="s">
        <v>774</v>
      </c>
    </row>
    <row r="145" spans="11:12" x14ac:dyDescent="0.2">
      <c r="K145" s="133" t="s">
        <v>775</v>
      </c>
      <c r="L145" s="130" t="s">
        <v>776</v>
      </c>
    </row>
    <row r="146" spans="11:12" x14ac:dyDescent="0.2">
      <c r="K146" s="133" t="s">
        <v>777</v>
      </c>
      <c r="L146" s="130" t="s">
        <v>778</v>
      </c>
    </row>
    <row r="147" spans="11:12" x14ac:dyDescent="0.2">
      <c r="K147" s="129" t="s">
        <v>779</v>
      </c>
      <c r="L147" s="130" t="s">
        <v>780</v>
      </c>
    </row>
    <row r="148" spans="11:12" x14ac:dyDescent="0.2">
      <c r="K148" s="133" t="s">
        <v>781</v>
      </c>
      <c r="L148" s="130" t="s">
        <v>782</v>
      </c>
    </row>
    <row r="149" spans="11:12" x14ac:dyDescent="0.2">
      <c r="K149" s="133" t="s">
        <v>783</v>
      </c>
      <c r="L149" s="130" t="s">
        <v>784</v>
      </c>
    </row>
    <row r="150" spans="11:12" x14ac:dyDescent="0.2">
      <c r="K150" s="133" t="s">
        <v>785</v>
      </c>
      <c r="L150" s="130" t="s">
        <v>786</v>
      </c>
    </row>
    <row r="151" spans="11:12" x14ac:dyDescent="0.2">
      <c r="K151" s="133" t="s">
        <v>787</v>
      </c>
      <c r="L151" s="130" t="s">
        <v>788</v>
      </c>
    </row>
    <row r="152" spans="11:12" x14ac:dyDescent="0.2">
      <c r="K152" s="129" t="s">
        <v>789</v>
      </c>
      <c r="L152" s="130" t="s">
        <v>790</v>
      </c>
    </row>
    <row r="153" spans="11:12" x14ac:dyDescent="0.2">
      <c r="K153" s="133" t="s">
        <v>791</v>
      </c>
      <c r="L153" s="130" t="s">
        <v>792</v>
      </c>
    </row>
    <row r="154" spans="11:12" x14ac:dyDescent="0.2">
      <c r="K154" s="133" t="s">
        <v>793</v>
      </c>
      <c r="L154" s="130" t="s">
        <v>794</v>
      </c>
    </row>
    <row r="155" spans="11:12" x14ac:dyDescent="0.2">
      <c r="K155" s="133" t="s">
        <v>795</v>
      </c>
      <c r="L155" s="130" t="s">
        <v>796</v>
      </c>
    </row>
    <row r="156" spans="11:12" x14ac:dyDescent="0.2">
      <c r="K156" s="133" t="s">
        <v>797</v>
      </c>
      <c r="L156" s="130" t="s">
        <v>798</v>
      </c>
    </row>
    <row r="157" spans="11:12" x14ac:dyDescent="0.2">
      <c r="K157" s="133" t="s">
        <v>799</v>
      </c>
      <c r="L157" s="130" t="s">
        <v>800</v>
      </c>
    </row>
    <row r="158" spans="11:12" x14ac:dyDescent="0.2">
      <c r="K158" s="140" t="s">
        <v>801</v>
      </c>
      <c r="L158" s="130" t="s">
        <v>802</v>
      </c>
    </row>
    <row r="159" spans="11:12" x14ac:dyDescent="0.2">
      <c r="K159" s="133" t="s">
        <v>803</v>
      </c>
      <c r="L159" s="130" t="s">
        <v>804</v>
      </c>
    </row>
    <row r="160" spans="11:12" x14ac:dyDescent="0.2">
      <c r="K160" s="133" t="s">
        <v>805</v>
      </c>
      <c r="L160" s="130" t="s">
        <v>806</v>
      </c>
    </row>
    <row r="161" spans="11:12" x14ac:dyDescent="0.2">
      <c r="K161" s="133" t="s">
        <v>807</v>
      </c>
      <c r="L161" s="130" t="s">
        <v>808</v>
      </c>
    </row>
    <row r="162" spans="11:12" x14ac:dyDescent="0.2">
      <c r="K162" s="133" t="s">
        <v>809</v>
      </c>
      <c r="L162" s="130" t="s">
        <v>810</v>
      </c>
    </row>
    <row r="163" spans="11:12" x14ac:dyDescent="0.2">
      <c r="K163" s="129" t="s">
        <v>811</v>
      </c>
      <c r="L163" s="130" t="s">
        <v>812</v>
      </c>
    </row>
    <row r="164" spans="11:12" x14ac:dyDescent="0.2">
      <c r="K164" s="133" t="s">
        <v>813</v>
      </c>
      <c r="L164" s="130" t="s">
        <v>814</v>
      </c>
    </row>
    <row r="165" spans="11:12" x14ac:dyDescent="0.2">
      <c r="K165" s="133" t="s">
        <v>815</v>
      </c>
      <c r="L165" s="130" t="s">
        <v>816</v>
      </c>
    </row>
    <row r="166" spans="11:12" x14ac:dyDescent="0.2">
      <c r="K166" s="133" t="s">
        <v>817</v>
      </c>
      <c r="L166" s="130" t="s">
        <v>818</v>
      </c>
    </row>
    <row r="167" spans="11:12" x14ac:dyDescent="0.2">
      <c r="K167" s="133" t="s">
        <v>819</v>
      </c>
      <c r="L167" s="130" t="s">
        <v>820</v>
      </c>
    </row>
    <row r="168" spans="11:12" x14ac:dyDescent="0.2">
      <c r="K168" s="133" t="s">
        <v>821</v>
      </c>
      <c r="L168" s="130" t="s">
        <v>822</v>
      </c>
    </row>
    <row r="169" spans="11:12" x14ac:dyDescent="0.2">
      <c r="K169" s="129" t="s">
        <v>823</v>
      </c>
      <c r="L169" s="130" t="s">
        <v>824</v>
      </c>
    </row>
    <row r="170" spans="11:12" x14ac:dyDescent="0.2">
      <c r="K170" s="133" t="s">
        <v>825</v>
      </c>
      <c r="L170" s="130" t="s">
        <v>826</v>
      </c>
    </row>
    <row r="171" spans="11:12" x14ac:dyDescent="0.2">
      <c r="K171" s="133" t="s">
        <v>827</v>
      </c>
      <c r="L171" s="130" t="s">
        <v>103</v>
      </c>
    </row>
    <row r="172" spans="11:12" x14ac:dyDescent="0.2">
      <c r="K172" s="133" t="s">
        <v>828</v>
      </c>
      <c r="L172" s="130" t="s">
        <v>829</v>
      </c>
    </row>
    <row r="173" spans="11:12" x14ac:dyDescent="0.2">
      <c r="K173" s="133" t="s">
        <v>830</v>
      </c>
      <c r="L173" s="130" t="s">
        <v>831</v>
      </c>
    </row>
    <row r="174" spans="11:12" x14ac:dyDescent="0.2">
      <c r="K174" s="133" t="s">
        <v>832</v>
      </c>
      <c r="L174" s="130" t="s">
        <v>833</v>
      </c>
    </row>
    <row r="175" spans="11:12" x14ac:dyDescent="0.2">
      <c r="K175" s="133" t="s">
        <v>834</v>
      </c>
      <c r="L175" s="130" t="s">
        <v>835</v>
      </c>
    </row>
    <row r="176" spans="11:12" x14ac:dyDescent="0.2">
      <c r="K176" s="133" t="s">
        <v>836</v>
      </c>
      <c r="L176" s="130" t="s">
        <v>837</v>
      </c>
    </row>
    <row r="177" spans="11:12" x14ac:dyDescent="0.2">
      <c r="K177" s="133" t="s">
        <v>838</v>
      </c>
      <c r="L177" s="130" t="s">
        <v>839</v>
      </c>
    </row>
    <row r="178" spans="11:12" x14ac:dyDescent="0.2">
      <c r="K178" s="133" t="s">
        <v>840</v>
      </c>
      <c r="L178" s="130" t="s">
        <v>841</v>
      </c>
    </row>
    <row r="179" spans="11:12" x14ac:dyDescent="0.2">
      <c r="K179" s="133" t="s">
        <v>842</v>
      </c>
      <c r="L179" s="130" t="s">
        <v>843</v>
      </c>
    </row>
    <row r="180" spans="11:12" x14ac:dyDescent="0.2">
      <c r="K180" s="133" t="s">
        <v>844</v>
      </c>
      <c r="L180" s="130" t="s">
        <v>845</v>
      </c>
    </row>
    <row r="181" spans="11:12" x14ac:dyDescent="0.2">
      <c r="K181" s="133" t="s">
        <v>846</v>
      </c>
      <c r="L181" s="130" t="s">
        <v>847</v>
      </c>
    </row>
    <row r="182" spans="11:12" x14ac:dyDescent="0.2">
      <c r="K182" s="133" t="s">
        <v>848</v>
      </c>
      <c r="L182" s="130" t="s">
        <v>849</v>
      </c>
    </row>
    <row r="183" spans="11:12" x14ac:dyDescent="0.2">
      <c r="K183" s="133" t="s">
        <v>850</v>
      </c>
      <c r="L183" s="130" t="s">
        <v>851</v>
      </c>
    </row>
    <row r="184" spans="11:12" x14ac:dyDescent="0.2">
      <c r="K184" s="129" t="s">
        <v>852</v>
      </c>
      <c r="L184" s="130" t="s">
        <v>853</v>
      </c>
    </row>
    <row r="185" spans="11:12" x14ac:dyDescent="0.2">
      <c r="K185" s="133" t="s">
        <v>854</v>
      </c>
      <c r="L185" s="130" t="s">
        <v>855</v>
      </c>
    </row>
    <row r="186" spans="11:12" x14ac:dyDescent="0.2">
      <c r="K186" s="133" t="s">
        <v>856</v>
      </c>
      <c r="L186" s="130" t="s">
        <v>857</v>
      </c>
    </row>
    <row r="187" spans="11:12" x14ac:dyDescent="0.2">
      <c r="K187" s="133" t="s">
        <v>858</v>
      </c>
      <c r="L187" s="130" t="s">
        <v>859</v>
      </c>
    </row>
    <row r="188" spans="11:12" x14ac:dyDescent="0.2">
      <c r="K188" s="133" t="s">
        <v>860</v>
      </c>
      <c r="L188" s="130" t="s">
        <v>861</v>
      </c>
    </row>
    <row r="189" spans="11:12" x14ac:dyDescent="0.2">
      <c r="K189" s="133" t="s">
        <v>862</v>
      </c>
      <c r="L189" s="130" t="s">
        <v>863</v>
      </c>
    </row>
    <row r="190" spans="11:12" x14ac:dyDescent="0.2">
      <c r="K190" s="129" t="s">
        <v>864</v>
      </c>
      <c r="L190" s="130" t="s">
        <v>865</v>
      </c>
    </row>
    <row r="191" spans="11:12" x14ac:dyDescent="0.2">
      <c r="K191" s="133" t="s">
        <v>866</v>
      </c>
      <c r="L191" s="130" t="s">
        <v>867</v>
      </c>
    </row>
    <row r="192" spans="11:12" x14ac:dyDescent="0.2">
      <c r="K192" s="129" t="s">
        <v>868</v>
      </c>
      <c r="L192" s="130" t="s">
        <v>869</v>
      </c>
    </row>
    <row r="193" spans="11:12" x14ac:dyDescent="0.2">
      <c r="K193" s="133" t="s">
        <v>870</v>
      </c>
      <c r="L193" s="130" t="s">
        <v>871</v>
      </c>
    </row>
    <row r="194" spans="11:12" x14ac:dyDescent="0.2">
      <c r="K194" s="133" t="s">
        <v>872</v>
      </c>
      <c r="L194" s="130" t="s">
        <v>873</v>
      </c>
    </row>
    <row r="195" spans="11:12" x14ac:dyDescent="0.2">
      <c r="K195" s="133" t="s">
        <v>874</v>
      </c>
      <c r="L195" s="130" t="s">
        <v>875</v>
      </c>
    </row>
    <row r="196" spans="11:12" x14ac:dyDescent="0.2">
      <c r="K196" s="133" t="s">
        <v>876</v>
      </c>
      <c r="L196" s="130" t="s">
        <v>877</v>
      </c>
    </row>
    <row r="197" spans="11:12" x14ac:dyDescent="0.2">
      <c r="K197" s="133" t="s">
        <v>878</v>
      </c>
      <c r="L197" s="130" t="s">
        <v>879</v>
      </c>
    </row>
    <row r="198" spans="11:12" x14ac:dyDescent="0.2">
      <c r="K198" s="133" t="s">
        <v>880</v>
      </c>
      <c r="L198" s="130" t="s">
        <v>881</v>
      </c>
    </row>
    <row r="199" spans="11:12" x14ac:dyDescent="0.2">
      <c r="K199" s="133" t="s">
        <v>882</v>
      </c>
      <c r="L199" s="130" t="s">
        <v>883</v>
      </c>
    </row>
    <row r="200" spans="11:12" x14ac:dyDescent="0.2">
      <c r="K200" s="129" t="s">
        <v>884</v>
      </c>
      <c r="L200" s="130" t="s">
        <v>885</v>
      </c>
    </row>
    <row r="201" spans="11:12" x14ac:dyDescent="0.2">
      <c r="K201" s="133" t="s">
        <v>886</v>
      </c>
      <c r="L201" s="130" t="s">
        <v>887</v>
      </c>
    </row>
    <row r="202" spans="11:12" x14ac:dyDescent="0.2">
      <c r="K202" s="133" t="s">
        <v>888</v>
      </c>
      <c r="L202" s="130" t="s">
        <v>889</v>
      </c>
    </row>
    <row r="203" spans="11:12" x14ac:dyDescent="0.2">
      <c r="K203" s="133" t="s">
        <v>890</v>
      </c>
      <c r="L203" s="130" t="s">
        <v>891</v>
      </c>
    </row>
    <row r="204" spans="11:12" x14ac:dyDescent="0.2">
      <c r="K204" s="133" t="s">
        <v>892</v>
      </c>
      <c r="L204" s="130" t="s">
        <v>893</v>
      </c>
    </row>
    <row r="205" spans="11:12" x14ac:dyDescent="0.2">
      <c r="K205" s="133" t="s">
        <v>894</v>
      </c>
      <c r="L205" s="130" t="s">
        <v>895</v>
      </c>
    </row>
    <row r="206" spans="11:12" x14ac:dyDescent="0.2">
      <c r="K206" s="133" t="s">
        <v>896</v>
      </c>
      <c r="L206" s="130" t="s">
        <v>897</v>
      </c>
    </row>
    <row r="207" spans="11:12" x14ac:dyDescent="0.2">
      <c r="K207" s="129" t="s">
        <v>898</v>
      </c>
      <c r="L207" s="130" t="s">
        <v>899</v>
      </c>
    </row>
    <row r="208" spans="11:12" x14ac:dyDescent="0.2">
      <c r="K208" s="133" t="s">
        <v>900</v>
      </c>
      <c r="L208" s="130" t="s">
        <v>901</v>
      </c>
    </row>
    <row r="209" spans="11:12" x14ac:dyDescent="0.2">
      <c r="K209" s="129" t="s">
        <v>902</v>
      </c>
      <c r="L209" s="130" t="s">
        <v>903</v>
      </c>
    </row>
    <row r="210" spans="11:12" x14ac:dyDescent="0.2">
      <c r="K210" s="133" t="s">
        <v>904</v>
      </c>
      <c r="L210" s="130" t="s">
        <v>905</v>
      </c>
    </row>
    <row r="211" spans="11:12" x14ac:dyDescent="0.2">
      <c r="K211" s="129" t="s">
        <v>906</v>
      </c>
      <c r="L211" s="130" t="s">
        <v>907</v>
      </c>
    </row>
    <row r="212" spans="11:12" x14ac:dyDescent="0.2">
      <c r="K212" s="133" t="s">
        <v>908</v>
      </c>
      <c r="L212" s="130" t="s">
        <v>909</v>
      </c>
    </row>
    <row r="213" spans="11:12" x14ac:dyDescent="0.2">
      <c r="K213" s="133" t="s">
        <v>910</v>
      </c>
      <c r="L213" s="130" t="s">
        <v>911</v>
      </c>
    </row>
    <row r="214" spans="11:12" x14ac:dyDescent="0.2">
      <c r="K214" s="133" t="s">
        <v>912</v>
      </c>
      <c r="L214" s="130" t="s">
        <v>913</v>
      </c>
    </row>
    <row r="215" spans="11:12" x14ac:dyDescent="0.2">
      <c r="K215" s="133" t="s">
        <v>914</v>
      </c>
      <c r="L215" s="130" t="s">
        <v>915</v>
      </c>
    </row>
    <row r="216" spans="11:12" x14ac:dyDescent="0.2">
      <c r="K216" s="140" t="s">
        <v>916</v>
      </c>
      <c r="L216" s="130" t="s">
        <v>917</v>
      </c>
    </row>
    <row r="217" spans="11:12" x14ac:dyDescent="0.2">
      <c r="K217" s="133" t="s">
        <v>918</v>
      </c>
      <c r="L217" s="130" t="s">
        <v>919</v>
      </c>
    </row>
    <row r="218" spans="11:12" x14ac:dyDescent="0.2">
      <c r="K218" s="133" t="s">
        <v>920</v>
      </c>
      <c r="L218" s="130" t="s">
        <v>921</v>
      </c>
    </row>
    <row r="219" spans="11:12" x14ac:dyDescent="0.2">
      <c r="K219" s="133" t="s">
        <v>922</v>
      </c>
      <c r="L219" s="130" t="s">
        <v>923</v>
      </c>
    </row>
    <row r="220" spans="11:12" x14ac:dyDescent="0.2">
      <c r="K220" s="133" t="s">
        <v>924</v>
      </c>
      <c r="L220" s="130" t="s">
        <v>925</v>
      </c>
    </row>
    <row r="221" spans="11:12" x14ac:dyDescent="0.2">
      <c r="K221" s="133" t="s">
        <v>926</v>
      </c>
      <c r="L221" s="130" t="s">
        <v>927</v>
      </c>
    </row>
    <row r="222" spans="11:12" x14ac:dyDescent="0.2">
      <c r="K222" s="133" t="s">
        <v>928</v>
      </c>
      <c r="L222" s="130" t="s">
        <v>929</v>
      </c>
    </row>
    <row r="223" spans="11:12" x14ac:dyDescent="0.2">
      <c r="K223" s="129" t="s">
        <v>930</v>
      </c>
      <c r="L223" s="130" t="s">
        <v>931</v>
      </c>
    </row>
    <row r="224" spans="11:12" x14ac:dyDescent="0.2">
      <c r="K224" s="133" t="s">
        <v>932</v>
      </c>
      <c r="L224" s="130" t="s">
        <v>933</v>
      </c>
    </row>
    <row r="225" spans="11:12" x14ac:dyDescent="0.2">
      <c r="K225" s="133" t="s">
        <v>934</v>
      </c>
      <c r="L225" s="130" t="s">
        <v>94</v>
      </c>
    </row>
    <row r="226" spans="11:12" x14ac:dyDescent="0.2">
      <c r="K226" s="133" t="s">
        <v>935</v>
      </c>
      <c r="L226" s="130" t="s">
        <v>936</v>
      </c>
    </row>
    <row r="227" spans="11:12" x14ac:dyDescent="0.2">
      <c r="K227" s="129" t="s">
        <v>937</v>
      </c>
      <c r="L227" s="130" t="s">
        <v>938</v>
      </c>
    </row>
    <row r="228" spans="11:12" x14ac:dyDescent="0.2">
      <c r="K228" s="133" t="s">
        <v>939</v>
      </c>
      <c r="L228" s="130" t="s">
        <v>940</v>
      </c>
    </row>
    <row r="229" spans="11:12" x14ac:dyDescent="0.2">
      <c r="K229" s="141" t="s">
        <v>941</v>
      </c>
      <c r="L229" s="130" t="s">
        <v>942</v>
      </c>
    </row>
    <row r="230" spans="11:12" x14ac:dyDescent="0.2">
      <c r="K230" s="133" t="s">
        <v>943</v>
      </c>
      <c r="L230" s="130" t="s">
        <v>944</v>
      </c>
    </row>
    <row r="231" spans="11:12" x14ac:dyDescent="0.2">
      <c r="K231" s="129" t="s">
        <v>945</v>
      </c>
      <c r="L231" s="130" t="s">
        <v>946</v>
      </c>
    </row>
    <row r="232" spans="11:12" x14ac:dyDescent="0.2">
      <c r="K232" s="133" t="s">
        <v>947</v>
      </c>
      <c r="L232" s="130" t="s">
        <v>948</v>
      </c>
    </row>
    <row r="233" spans="11:12" x14ac:dyDescent="0.2">
      <c r="K233" s="133" t="s">
        <v>949</v>
      </c>
      <c r="L233" s="130" t="s">
        <v>950</v>
      </c>
    </row>
    <row r="234" spans="11:12" x14ac:dyDescent="0.2">
      <c r="K234" s="133" t="s">
        <v>951</v>
      </c>
      <c r="L234" s="130" t="s">
        <v>952</v>
      </c>
    </row>
    <row r="235" spans="11:12" x14ac:dyDescent="0.2">
      <c r="K235" s="129" t="s">
        <v>953</v>
      </c>
      <c r="L235" s="130" t="s">
        <v>954</v>
      </c>
    </row>
    <row r="236" spans="11:12" x14ac:dyDescent="0.2">
      <c r="K236" s="133" t="s">
        <v>955</v>
      </c>
      <c r="L236" s="130" t="s">
        <v>956</v>
      </c>
    </row>
    <row r="237" spans="11:12" x14ac:dyDescent="0.2">
      <c r="K237" s="133" t="s">
        <v>957</v>
      </c>
      <c r="L237" s="130" t="s">
        <v>958</v>
      </c>
    </row>
    <row r="238" spans="11:12" x14ac:dyDescent="0.2">
      <c r="K238" s="133" t="s">
        <v>959</v>
      </c>
      <c r="L238" s="130" t="s">
        <v>960</v>
      </c>
    </row>
    <row r="239" spans="11:12" x14ac:dyDescent="0.2">
      <c r="K239" s="133" t="s">
        <v>961</v>
      </c>
      <c r="L239" s="130" t="s">
        <v>962</v>
      </c>
    </row>
    <row r="240" spans="11:12" x14ac:dyDescent="0.2">
      <c r="K240" s="133" t="s">
        <v>963</v>
      </c>
      <c r="L240" s="130" t="s">
        <v>964</v>
      </c>
    </row>
    <row r="241" spans="11:12" x14ac:dyDescent="0.2">
      <c r="K241" s="133" t="s">
        <v>965</v>
      </c>
      <c r="L241" s="130" t="s">
        <v>966</v>
      </c>
    </row>
    <row r="242" spans="11:12" x14ac:dyDescent="0.2">
      <c r="K242" s="129" t="s">
        <v>967</v>
      </c>
      <c r="L242" s="130" t="s">
        <v>968</v>
      </c>
    </row>
    <row r="243" spans="11:12" x14ac:dyDescent="0.2">
      <c r="K243" s="129" t="s">
        <v>969</v>
      </c>
      <c r="L243" s="130" t="s">
        <v>970</v>
      </c>
    </row>
    <row r="244" spans="11:12" x14ac:dyDescent="0.2">
      <c r="K244" s="133" t="s">
        <v>971</v>
      </c>
      <c r="L244" s="130" t="s">
        <v>972</v>
      </c>
    </row>
    <row r="245" spans="11:12" x14ac:dyDescent="0.2">
      <c r="K245" s="133" t="s">
        <v>973</v>
      </c>
      <c r="L245" s="130" t="s">
        <v>974</v>
      </c>
    </row>
    <row r="246" spans="11:12" x14ac:dyDescent="0.2">
      <c r="K246" s="133" t="s">
        <v>975</v>
      </c>
      <c r="L246" s="130" t="s">
        <v>976</v>
      </c>
    </row>
    <row r="247" spans="11:12" x14ac:dyDescent="0.2">
      <c r="K247" s="133" t="s">
        <v>977</v>
      </c>
      <c r="L247" s="130" t="s">
        <v>978</v>
      </c>
    </row>
    <row r="248" spans="11:12" x14ac:dyDescent="0.2">
      <c r="K248" s="129" t="s">
        <v>979</v>
      </c>
      <c r="L248" s="130" t="s">
        <v>980</v>
      </c>
    </row>
    <row r="249" spans="11:12" x14ac:dyDescent="0.2">
      <c r="K249" s="133" t="s">
        <v>981</v>
      </c>
      <c r="L249" s="130" t="s">
        <v>982</v>
      </c>
    </row>
    <row r="250" spans="11:12" x14ac:dyDescent="0.2">
      <c r="K250" s="129" t="s">
        <v>983</v>
      </c>
      <c r="L250" s="130" t="s">
        <v>984</v>
      </c>
    </row>
    <row r="251" spans="11:12" x14ac:dyDescent="0.2">
      <c r="K251" s="133" t="s">
        <v>985</v>
      </c>
      <c r="L251" s="130" t="s">
        <v>986</v>
      </c>
    </row>
    <row r="252" spans="11:12" x14ac:dyDescent="0.2">
      <c r="K252" s="133" t="s">
        <v>987</v>
      </c>
      <c r="L252" s="130" t="s">
        <v>988</v>
      </c>
    </row>
    <row r="253" spans="11:12" x14ac:dyDescent="0.2">
      <c r="K253" s="133" t="s">
        <v>989</v>
      </c>
      <c r="L253" s="130" t="s">
        <v>990</v>
      </c>
    </row>
    <row r="254" spans="11:12" x14ac:dyDescent="0.2">
      <c r="K254" s="129" t="s">
        <v>991</v>
      </c>
      <c r="L254" s="130" t="s">
        <v>992</v>
      </c>
    </row>
    <row r="255" spans="11:12" x14ac:dyDescent="0.2">
      <c r="K255" s="133" t="s">
        <v>993</v>
      </c>
      <c r="L255" s="130" t="s">
        <v>994</v>
      </c>
    </row>
    <row r="256" spans="11:12" x14ac:dyDescent="0.2">
      <c r="K256" s="133" t="s">
        <v>995</v>
      </c>
      <c r="L256" s="130" t="s">
        <v>996</v>
      </c>
    </row>
    <row r="257" spans="11:14" x14ac:dyDescent="0.2">
      <c r="K257" s="133" t="s">
        <v>997</v>
      </c>
      <c r="L257" s="130" t="s">
        <v>998</v>
      </c>
    </row>
    <row r="258" spans="11:14" x14ac:dyDescent="0.2">
      <c r="K258" s="133" t="s">
        <v>999</v>
      </c>
      <c r="L258" s="130" t="s">
        <v>1000</v>
      </c>
    </row>
    <row r="259" spans="11:14" x14ac:dyDescent="0.2">
      <c r="K259" s="133" t="s">
        <v>1001</v>
      </c>
      <c r="L259" s="130" t="s">
        <v>1002</v>
      </c>
    </row>
    <row r="260" spans="11:14" x14ac:dyDescent="0.2">
      <c r="K260" s="129" t="s">
        <v>1003</v>
      </c>
      <c r="L260" s="130" t="s">
        <v>1004</v>
      </c>
    </row>
    <row r="261" spans="11:14" x14ac:dyDescent="0.2">
      <c r="K261" s="133" t="s">
        <v>1005</v>
      </c>
      <c r="L261" s="130" t="s">
        <v>1006</v>
      </c>
    </row>
    <row r="262" spans="11:14" x14ac:dyDescent="0.2">
      <c r="K262" s="133" t="s">
        <v>1007</v>
      </c>
      <c r="L262" s="130" t="s">
        <v>1008</v>
      </c>
    </row>
    <row r="263" spans="11:14" x14ac:dyDescent="0.2">
      <c r="K263" s="133" t="s">
        <v>1009</v>
      </c>
      <c r="L263" s="130" t="s">
        <v>1010</v>
      </c>
    </row>
    <row r="264" spans="11:14" x14ac:dyDescent="0.2">
      <c r="K264" s="133" t="s">
        <v>1011</v>
      </c>
      <c r="L264" s="130" t="s">
        <v>1012</v>
      </c>
    </row>
    <row r="265" spans="11:14" x14ac:dyDescent="0.2">
      <c r="K265" s="133" t="s">
        <v>1013</v>
      </c>
      <c r="L265" s="130" t="s">
        <v>1014</v>
      </c>
    </row>
    <row r="266" spans="11:14" x14ac:dyDescent="0.2">
      <c r="K266" s="133" t="s">
        <v>1015</v>
      </c>
      <c r="L266" s="130" t="s">
        <v>1016</v>
      </c>
    </row>
    <row r="267" spans="11:14" x14ac:dyDescent="0.2">
      <c r="K267" s="133" t="s">
        <v>1017</v>
      </c>
      <c r="L267" s="130" t="s">
        <v>1018</v>
      </c>
    </row>
    <row r="268" spans="11:14" x14ac:dyDescent="0.2">
      <c r="K268" s="133" t="s">
        <v>1019</v>
      </c>
      <c r="L268" s="130" t="s">
        <v>1020</v>
      </c>
    </row>
    <row r="269" spans="11:14" x14ac:dyDescent="0.2">
      <c r="K269" s="133" t="s">
        <v>1021</v>
      </c>
      <c r="L269" s="130" t="s">
        <v>1022</v>
      </c>
      <c r="M269" s="142"/>
      <c r="N269" s="143"/>
    </row>
    <row r="270" spans="11:14" x14ac:dyDescent="0.2">
      <c r="K270" s="129" t="s">
        <v>1023</v>
      </c>
      <c r="L270" s="130" t="s">
        <v>1024</v>
      </c>
      <c r="M270" s="142"/>
      <c r="N270" s="143"/>
    </row>
    <row r="271" spans="11:14" x14ac:dyDescent="0.2">
      <c r="K271" s="129" t="s">
        <v>1025</v>
      </c>
      <c r="L271" s="130" t="s">
        <v>1026</v>
      </c>
      <c r="M271" s="142"/>
      <c r="N271" s="143"/>
    </row>
    <row r="272" spans="11:14" x14ac:dyDescent="0.2">
      <c r="K272" s="129" t="s">
        <v>1027</v>
      </c>
      <c r="L272" s="130" t="s">
        <v>1028</v>
      </c>
      <c r="M272" s="142"/>
      <c r="N272" s="143"/>
    </row>
    <row r="273" spans="11:14" x14ac:dyDescent="0.2">
      <c r="K273" s="129" t="s">
        <v>1029</v>
      </c>
      <c r="L273" s="130" t="s">
        <v>1030</v>
      </c>
      <c r="M273" s="142"/>
      <c r="N273" s="143"/>
    </row>
    <row r="274" spans="11:14" x14ac:dyDescent="0.2">
      <c r="K274" s="133" t="s">
        <v>1031</v>
      </c>
      <c r="L274" s="130" t="s">
        <v>1032</v>
      </c>
      <c r="M274" s="142"/>
      <c r="N274" s="144"/>
    </row>
    <row r="275" spans="11:14" x14ac:dyDescent="0.2">
      <c r="K275" s="133" t="s">
        <v>1033</v>
      </c>
      <c r="L275" s="130" t="s">
        <v>1034</v>
      </c>
      <c r="M275" s="142"/>
      <c r="N275" s="144"/>
    </row>
    <row r="276" spans="11:14" x14ac:dyDescent="0.2">
      <c r="K276" s="133" t="s">
        <v>1035</v>
      </c>
      <c r="L276" s="130" t="s">
        <v>1036</v>
      </c>
      <c r="M276" s="142"/>
      <c r="N276" s="144"/>
    </row>
    <row r="277" spans="11:14" x14ac:dyDescent="0.2">
      <c r="K277" s="133" t="s">
        <v>1037</v>
      </c>
      <c r="L277" s="130" t="s">
        <v>1038</v>
      </c>
      <c r="M277" s="142"/>
      <c r="N277" s="143"/>
    </row>
    <row r="278" spans="11:14" x14ac:dyDescent="0.2">
      <c r="K278" s="133" t="s">
        <v>1039</v>
      </c>
      <c r="L278" s="130" t="s">
        <v>1040</v>
      </c>
      <c r="M278" s="142"/>
      <c r="N278" s="143"/>
    </row>
    <row r="279" spans="11:14" x14ac:dyDescent="0.2">
      <c r="K279" s="133" t="s">
        <v>1041</v>
      </c>
      <c r="L279" s="130" t="s">
        <v>1042</v>
      </c>
      <c r="M279" s="142"/>
      <c r="N279" s="143"/>
    </row>
    <row r="280" spans="11:14" x14ac:dyDescent="0.2">
      <c r="K280" s="133" t="s">
        <v>1043</v>
      </c>
      <c r="L280" s="130" t="s">
        <v>1044</v>
      </c>
      <c r="M280" s="142"/>
      <c r="N280" s="143"/>
    </row>
    <row r="281" spans="11:14" x14ac:dyDescent="0.2">
      <c r="K281" s="133" t="s">
        <v>1045</v>
      </c>
      <c r="L281" s="130" t="s">
        <v>1046</v>
      </c>
      <c r="M281" s="142"/>
      <c r="N281" s="143"/>
    </row>
    <row r="282" spans="11:14" x14ac:dyDescent="0.2">
      <c r="K282" s="133" t="s">
        <v>1047</v>
      </c>
      <c r="L282" s="130" t="s">
        <v>1048</v>
      </c>
      <c r="M282" s="142"/>
      <c r="N282" s="143"/>
    </row>
    <row r="283" spans="11:14" x14ac:dyDescent="0.2">
      <c r="K283" s="129" t="s">
        <v>1049</v>
      </c>
      <c r="L283" s="130" t="s">
        <v>1050</v>
      </c>
      <c r="M283" s="142"/>
      <c r="N283" s="143"/>
    </row>
    <row r="284" spans="11:14" x14ac:dyDescent="0.2">
      <c r="K284" s="133" t="s">
        <v>1051</v>
      </c>
      <c r="L284" s="130" t="s">
        <v>1052</v>
      </c>
      <c r="M284" s="142"/>
      <c r="N284" s="143"/>
    </row>
    <row r="285" spans="11:14" x14ac:dyDescent="0.2">
      <c r="K285" s="133" t="s">
        <v>1053</v>
      </c>
      <c r="L285" s="130" t="s">
        <v>1054</v>
      </c>
      <c r="M285" s="142"/>
      <c r="N285" s="143"/>
    </row>
    <row r="286" spans="11:14" x14ac:dyDescent="0.2">
      <c r="K286" s="133" t="s">
        <v>1055</v>
      </c>
      <c r="L286" s="130" t="s">
        <v>1056</v>
      </c>
      <c r="M286" s="142"/>
      <c r="N286" s="143"/>
    </row>
    <row r="287" spans="11:14" x14ac:dyDescent="0.2">
      <c r="K287" s="133" t="s">
        <v>1057</v>
      </c>
      <c r="L287" s="130" t="s">
        <v>1058</v>
      </c>
      <c r="M287" s="142"/>
      <c r="N287" s="143"/>
    </row>
    <row r="288" spans="11:14" x14ac:dyDescent="0.2">
      <c r="K288" s="133" t="s">
        <v>1059</v>
      </c>
      <c r="L288" s="130" t="s">
        <v>1060</v>
      </c>
      <c r="M288" s="142"/>
      <c r="N288" s="143"/>
    </row>
    <row r="289" spans="11:14" x14ac:dyDescent="0.2">
      <c r="K289" s="129" t="s">
        <v>1061</v>
      </c>
      <c r="L289" s="130" t="s">
        <v>1062</v>
      </c>
      <c r="M289" s="142"/>
      <c r="N289" s="143"/>
    </row>
    <row r="290" spans="11:14" x14ac:dyDescent="0.2">
      <c r="K290" s="133" t="s">
        <v>1063</v>
      </c>
      <c r="L290" s="130" t="s">
        <v>1064</v>
      </c>
      <c r="M290" s="142"/>
      <c r="N290" s="143"/>
    </row>
    <row r="291" spans="11:14" x14ac:dyDescent="0.2">
      <c r="K291" s="133" t="s">
        <v>1065</v>
      </c>
      <c r="L291" s="130" t="s">
        <v>1066</v>
      </c>
      <c r="M291" s="142"/>
      <c r="N291" s="143"/>
    </row>
    <row r="292" spans="11:14" x14ac:dyDescent="0.2">
      <c r="K292" s="133" t="s">
        <v>1067</v>
      </c>
      <c r="L292" s="130" t="s">
        <v>1068</v>
      </c>
      <c r="M292" s="142"/>
      <c r="N292" s="143"/>
    </row>
    <row r="293" spans="11:14" x14ac:dyDescent="0.2">
      <c r="K293" s="133" t="s">
        <v>1069</v>
      </c>
      <c r="L293" s="130" t="s">
        <v>1070</v>
      </c>
      <c r="M293" s="142"/>
      <c r="N293" s="143"/>
    </row>
    <row r="294" spans="11:14" x14ac:dyDescent="0.2">
      <c r="K294" s="133" t="s">
        <v>1071</v>
      </c>
      <c r="L294" s="130" t="s">
        <v>1072</v>
      </c>
      <c r="M294" s="142"/>
      <c r="N294" s="143"/>
    </row>
    <row r="295" spans="11:14" x14ac:dyDescent="0.2">
      <c r="K295" s="129" t="s">
        <v>1073</v>
      </c>
      <c r="L295" s="130" t="s">
        <v>1074</v>
      </c>
      <c r="M295" s="142"/>
      <c r="N295" s="145"/>
    </row>
    <row r="296" spans="11:14" x14ac:dyDescent="0.2">
      <c r="K296" s="133" t="s">
        <v>1075</v>
      </c>
      <c r="L296" s="130" t="s">
        <v>1076</v>
      </c>
      <c r="M296" s="142"/>
      <c r="N296" s="145"/>
    </row>
    <row r="297" spans="11:14" x14ac:dyDescent="0.2">
      <c r="K297" s="133" t="s">
        <v>1077</v>
      </c>
      <c r="L297" s="130" t="s">
        <v>1078</v>
      </c>
      <c r="M297" s="142"/>
      <c r="N297" s="145"/>
    </row>
    <row r="298" spans="11:14" x14ac:dyDescent="0.2">
      <c r="K298" s="133" t="s">
        <v>1079</v>
      </c>
      <c r="L298" s="130" t="s">
        <v>1080</v>
      </c>
      <c r="M298" s="142"/>
      <c r="N298" s="143"/>
    </row>
    <row r="299" spans="11:14" x14ac:dyDescent="0.2">
      <c r="K299" s="133" t="s">
        <v>1081</v>
      </c>
      <c r="L299" s="130" t="s">
        <v>1082</v>
      </c>
      <c r="M299" s="142"/>
      <c r="N299" s="143"/>
    </row>
    <row r="300" spans="11:14" x14ac:dyDescent="0.2">
      <c r="K300" s="129" t="s">
        <v>1083</v>
      </c>
      <c r="L300" s="130" t="s">
        <v>1084</v>
      </c>
      <c r="M300" s="142"/>
      <c r="N300" s="143"/>
    </row>
    <row r="301" spans="11:14" x14ac:dyDescent="0.2">
      <c r="K301" s="133" t="s">
        <v>1085</v>
      </c>
      <c r="L301" s="130" t="s">
        <v>1086</v>
      </c>
      <c r="M301" s="142"/>
      <c r="N301" s="143"/>
    </row>
    <row r="302" spans="11:14" x14ac:dyDescent="0.2">
      <c r="K302" s="133" t="s">
        <v>1087</v>
      </c>
      <c r="L302" s="130" t="s">
        <v>1088</v>
      </c>
      <c r="M302" s="142"/>
      <c r="N302" s="143"/>
    </row>
    <row r="303" spans="11:14" x14ac:dyDescent="0.2">
      <c r="K303" s="133" t="s">
        <v>1089</v>
      </c>
      <c r="L303" s="130" t="s">
        <v>1090</v>
      </c>
      <c r="M303" s="142"/>
      <c r="N303" s="143"/>
    </row>
    <row r="304" spans="11:14" x14ac:dyDescent="0.2">
      <c r="K304" s="133" t="s">
        <v>1091</v>
      </c>
      <c r="L304" s="130" t="s">
        <v>1092</v>
      </c>
      <c r="M304" s="142"/>
      <c r="N304" s="143"/>
    </row>
    <row r="305" spans="11:14" x14ac:dyDescent="0.2">
      <c r="K305" s="133" t="s">
        <v>1093</v>
      </c>
      <c r="L305" s="130" t="s">
        <v>1094</v>
      </c>
      <c r="M305" s="142"/>
      <c r="N305" s="143"/>
    </row>
    <row r="306" spans="11:14" x14ac:dyDescent="0.2">
      <c r="K306" s="133" t="s">
        <v>1095</v>
      </c>
      <c r="L306" s="130" t="s">
        <v>1096</v>
      </c>
      <c r="M306" s="142"/>
      <c r="N306" s="143"/>
    </row>
    <row r="307" spans="11:14" x14ac:dyDescent="0.2">
      <c r="K307" s="133" t="s">
        <v>1097</v>
      </c>
      <c r="L307" s="130" t="s">
        <v>1098</v>
      </c>
      <c r="M307" s="142"/>
      <c r="N307" s="143"/>
    </row>
    <row r="308" spans="11:14" x14ac:dyDescent="0.2">
      <c r="K308" s="133" t="s">
        <v>1099</v>
      </c>
      <c r="L308" s="130" t="s">
        <v>1100</v>
      </c>
      <c r="M308" s="142"/>
      <c r="N308" s="143"/>
    </row>
    <row r="309" spans="11:14" x14ac:dyDescent="0.2">
      <c r="K309" s="129" t="s">
        <v>1101</v>
      </c>
      <c r="L309" s="130" t="s">
        <v>1102</v>
      </c>
      <c r="N309" s="143"/>
    </row>
    <row r="310" spans="11:14" x14ac:dyDescent="0.2">
      <c r="K310" s="133" t="s">
        <v>1103</v>
      </c>
      <c r="L310" s="130" t="s">
        <v>1104</v>
      </c>
      <c r="N310" s="143"/>
    </row>
    <row r="311" spans="11:14" x14ac:dyDescent="0.2">
      <c r="K311" s="133" t="s">
        <v>1105</v>
      </c>
      <c r="L311" s="130" t="s">
        <v>1106</v>
      </c>
      <c r="N311" s="143"/>
    </row>
    <row r="312" spans="11:14" x14ac:dyDescent="0.2">
      <c r="K312" s="133" t="s">
        <v>1107</v>
      </c>
      <c r="L312" s="130" t="s">
        <v>1108</v>
      </c>
      <c r="N312" s="143"/>
    </row>
    <row r="313" spans="11:14" x14ac:dyDescent="0.2">
      <c r="K313" s="133" t="s">
        <v>1109</v>
      </c>
      <c r="L313" s="130" t="s">
        <v>1110</v>
      </c>
      <c r="N313" s="143"/>
    </row>
    <row r="314" spans="11:14" x14ac:dyDescent="0.2">
      <c r="K314" s="133" t="s">
        <v>1111</v>
      </c>
      <c r="L314" s="130" t="s">
        <v>1112</v>
      </c>
      <c r="N314" s="143"/>
    </row>
    <row r="315" spans="11:14" x14ac:dyDescent="0.2">
      <c r="K315" s="133" t="s">
        <v>1113</v>
      </c>
      <c r="L315" s="130" t="s">
        <v>1114</v>
      </c>
      <c r="N315" s="143"/>
    </row>
    <row r="316" spans="11:14" x14ac:dyDescent="0.2">
      <c r="K316" s="129" t="s">
        <v>1115</v>
      </c>
      <c r="L316" s="130" t="s">
        <v>1116</v>
      </c>
      <c r="N316" s="143"/>
    </row>
    <row r="317" spans="11:14" x14ac:dyDescent="0.2">
      <c r="K317" s="133" t="s">
        <v>1117</v>
      </c>
      <c r="L317" s="130" t="s">
        <v>1118</v>
      </c>
      <c r="N317" s="143"/>
    </row>
    <row r="318" spans="11:14" x14ac:dyDescent="0.2">
      <c r="K318" s="133" t="s">
        <v>1119</v>
      </c>
      <c r="L318" s="130" t="s">
        <v>1120</v>
      </c>
      <c r="N318" s="143"/>
    </row>
    <row r="319" spans="11:14" x14ac:dyDescent="0.2">
      <c r="K319" s="133" t="s">
        <v>1121</v>
      </c>
      <c r="L319" s="130" t="s">
        <v>1122</v>
      </c>
      <c r="N319" s="143"/>
    </row>
    <row r="320" spans="11:14" x14ac:dyDescent="0.2">
      <c r="K320" s="133" t="s">
        <v>1123</v>
      </c>
      <c r="L320" s="130" t="s">
        <v>1124</v>
      </c>
      <c r="N320" s="143"/>
    </row>
    <row r="321" spans="11:14" x14ac:dyDescent="0.2">
      <c r="K321" s="133" t="s">
        <v>1125</v>
      </c>
      <c r="L321" s="130" t="s">
        <v>1126</v>
      </c>
      <c r="N321" s="143"/>
    </row>
    <row r="322" spans="11:14" x14ac:dyDescent="0.2">
      <c r="K322" s="133" t="s">
        <v>1127</v>
      </c>
      <c r="L322" s="130" t="s">
        <v>1128</v>
      </c>
    </row>
    <row r="323" spans="11:14" x14ac:dyDescent="0.2">
      <c r="K323" s="133" t="s">
        <v>1129</v>
      </c>
      <c r="L323" s="130" t="s">
        <v>1130</v>
      </c>
    </row>
    <row r="324" spans="11:14" x14ac:dyDescent="0.2">
      <c r="K324" s="129" t="s">
        <v>1131</v>
      </c>
      <c r="L324" s="130" t="s">
        <v>1132</v>
      </c>
    </row>
    <row r="325" spans="11:14" x14ac:dyDescent="0.2">
      <c r="K325" s="133" t="s">
        <v>1133</v>
      </c>
      <c r="L325" s="130" t="s">
        <v>1134</v>
      </c>
    </row>
    <row r="326" spans="11:14" x14ac:dyDescent="0.2">
      <c r="K326" s="133" t="s">
        <v>1135</v>
      </c>
      <c r="L326" s="130" t="s">
        <v>1136</v>
      </c>
    </row>
    <row r="327" spans="11:14" x14ac:dyDescent="0.2">
      <c r="K327" s="133" t="s">
        <v>1137</v>
      </c>
      <c r="L327" s="130" t="s">
        <v>1138</v>
      </c>
    </row>
    <row r="328" spans="11:14" x14ac:dyDescent="0.2">
      <c r="K328" s="133" t="s">
        <v>1139</v>
      </c>
      <c r="L328" s="130" t="s">
        <v>1140</v>
      </c>
    </row>
    <row r="329" spans="11:14" x14ac:dyDescent="0.2">
      <c r="K329" s="133" t="s">
        <v>1141</v>
      </c>
      <c r="L329" s="130" t="s">
        <v>1142</v>
      </c>
    </row>
    <row r="330" spans="11:14" x14ac:dyDescent="0.2">
      <c r="K330" s="133" t="s">
        <v>1143</v>
      </c>
      <c r="L330" s="130" t="s">
        <v>1144</v>
      </c>
    </row>
    <row r="331" spans="11:14" x14ac:dyDescent="0.2">
      <c r="K331" s="129" t="s">
        <v>1145</v>
      </c>
      <c r="L331" s="130" t="s">
        <v>1146</v>
      </c>
    </row>
    <row r="332" spans="11:14" x14ac:dyDescent="0.2">
      <c r="K332" s="133" t="s">
        <v>1147</v>
      </c>
      <c r="L332" s="130" t="s">
        <v>1148</v>
      </c>
    </row>
    <row r="333" spans="11:14" x14ac:dyDescent="0.2">
      <c r="K333" s="133" t="s">
        <v>1149</v>
      </c>
      <c r="L333" s="130" t="s">
        <v>1150</v>
      </c>
    </row>
    <row r="334" spans="11:14" x14ac:dyDescent="0.2">
      <c r="K334" s="133" t="s">
        <v>1151</v>
      </c>
      <c r="L334" s="130" t="s">
        <v>1152</v>
      </c>
    </row>
    <row r="335" spans="11:14" x14ac:dyDescent="0.2">
      <c r="K335" s="133" t="s">
        <v>1153</v>
      </c>
      <c r="L335" s="130" t="s">
        <v>1154</v>
      </c>
    </row>
    <row r="336" spans="11:14" x14ac:dyDescent="0.2">
      <c r="K336" s="133" t="s">
        <v>1155</v>
      </c>
      <c r="L336" s="130" t="s">
        <v>1156</v>
      </c>
    </row>
    <row r="337" spans="11:12" x14ac:dyDescent="0.2">
      <c r="K337" s="133" t="s">
        <v>1157</v>
      </c>
      <c r="L337" s="130" t="s">
        <v>1158</v>
      </c>
    </row>
    <row r="338" spans="11:12" x14ac:dyDescent="0.2">
      <c r="K338" s="133" t="s">
        <v>1159</v>
      </c>
      <c r="L338" s="130" t="s">
        <v>1160</v>
      </c>
    </row>
    <row r="339" spans="11:12" x14ac:dyDescent="0.2">
      <c r="K339" s="133" t="s">
        <v>1161</v>
      </c>
      <c r="L339" s="130" t="s">
        <v>1162</v>
      </c>
    </row>
    <row r="340" spans="11:12" x14ac:dyDescent="0.2">
      <c r="K340" s="129" t="s">
        <v>1163</v>
      </c>
      <c r="L340" s="130" t="s">
        <v>1164</v>
      </c>
    </row>
    <row r="341" spans="11:12" x14ac:dyDescent="0.2">
      <c r="K341" s="146" t="s">
        <v>1165</v>
      </c>
      <c r="L341" s="130" t="s">
        <v>1166</v>
      </c>
    </row>
    <row r="342" spans="11:12" x14ac:dyDescent="0.2">
      <c r="K342" s="133" t="s">
        <v>1167</v>
      </c>
      <c r="L342" s="130" t="s">
        <v>1168</v>
      </c>
    </row>
    <row r="343" spans="11:12" x14ac:dyDescent="0.2">
      <c r="K343" s="133" t="s">
        <v>1169</v>
      </c>
      <c r="L343" s="130" t="s">
        <v>1170</v>
      </c>
    </row>
    <row r="344" spans="11:12" x14ac:dyDescent="0.2">
      <c r="K344" s="129" t="s">
        <v>1171</v>
      </c>
      <c r="L344" s="130" t="s">
        <v>1172</v>
      </c>
    </row>
    <row r="345" spans="11:12" x14ac:dyDescent="0.2">
      <c r="K345" s="133" t="s">
        <v>1173</v>
      </c>
      <c r="L345" s="130" t="s">
        <v>1174</v>
      </c>
    </row>
    <row r="346" spans="11:12" x14ac:dyDescent="0.2">
      <c r="K346" s="129" t="s">
        <v>1175</v>
      </c>
      <c r="L346" s="130" t="s">
        <v>1176</v>
      </c>
    </row>
    <row r="347" spans="11:12" x14ac:dyDescent="0.2">
      <c r="K347" s="133" t="s">
        <v>1177</v>
      </c>
      <c r="L347" s="130" t="s">
        <v>1178</v>
      </c>
    </row>
    <row r="348" spans="11:12" x14ac:dyDescent="0.2">
      <c r="K348" s="133" t="s">
        <v>1179</v>
      </c>
      <c r="L348" s="130" t="s">
        <v>1180</v>
      </c>
    </row>
    <row r="349" spans="11:12" x14ac:dyDescent="0.2">
      <c r="K349" s="147" t="s">
        <v>1181</v>
      </c>
      <c r="L349" s="130" t="s">
        <v>1182</v>
      </c>
    </row>
    <row r="350" spans="11:12" x14ac:dyDescent="0.2">
      <c r="K350" s="133" t="s">
        <v>1183</v>
      </c>
      <c r="L350" s="130" t="s">
        <v>1184</v>
      </c>
    </row>
    <row r="351" spans="11:12" x14ac:dyDescent="0.2">
      <c r="K351" s="133" t="s">
        <v>1185</v>
      </c>
      <c r="L351" s="130" t="s">
        <v>1186</v>
      </c>
    </row>
    <row r="352" spans="11:12" x14ac:dyDescent="0.2">
      <c r="K352" s="129" t="s">
        <v>1187</v>
      </c>
      <c r="L352" s="130" t="s">
        <v>1188</v>
      </c>
    </row>
    <row r="353" spans="11:12" x14ac:dyDescent="0.2">
      <c r="K353" s="148" t="s">
        <v>1189</v>
      </c>
      <c r="L353" s="130" t="s">
        <v>1190</v>
      </c>
    </row>
    <row r="354" spans="11:12" x14ac:dyDescent="0.2">
      <c r="K354" s="129" t="s">
        <v>1191</v>
      </c>
      <c r="L354" s="130" t="s">
        <v>1192</v>
      </c>
    </row>
    <row r="355" spans="11:12" x14ac:dyDescent="0.2">
      <c r="K355" s="133" t="s">
        <v>1193</v>
      </c>
      <c r="L355" s="130" t="s">
        <v>1194</v>
      </c>
    </row>
    <row r="356" spans="11:12" x14ac:dyDescent="0.2">
      <c r="K356" s="133" t="s">
        <v>1195</v>
      </c>
      <c r="L356" s="130" t="s">
        <v>1196</v>
      </c>
    </row>
    <row r="357" spans="11:12" x14ac:dyDescent="0.2">
      <c r="K357" s="133" t="s">
        <v>1197</v>
      </c>
      <c r="L357" s="130" t="s">
        <v>1198</v>
      </c>
    </row>
    <row r="358" spans="11:12" x14ac:dyDescent="0.2">
      <c r="K358" s="129" t="s">
        <v>1199</v>
      </c>
      <c r="L358" s="130" t="s">
        <v>1200</v>
      </c>
    </row>
    <row r="359" spans="11:12" x14ac:dyDescent="0.2">
      <c r="K359" s="129" t="s">
        <v>1201</v>
      </c>
      <c r="L359" s="130" t="s">
        <v>1202</v>
      </c>
    </row>
    <row r="360" spans="11:12" x14ac:dyDescent="0.2">
      <c r="K360" s="133" t="s">
        <v>1203</v>
      </c>
      <c r="L360" s="130" t="s">
        <v>1204</v>
      </c>
    </row>
    <row r="361" spans="11:12" x14ac:dyDescent="0.2">
      <c r="K361" s="133" t="s">
        <v>1205</v>
      </c>
      <c r="L361" s="130" t="s">
        <v>1206</v>
      </c>
    </row>
    <row r="362" spans="11:12" x14ac:dyDescent="0.2">
      <c r="K362" s="133" t="s">
        <v>1207</v>
      </c>
      <c r="L362" s="130" t="s">
        <v>1208</v>
      </c>
    </row>
    <row r="363" spans="11:12" x14ac:dyDescent="0.2">
      <c r="K363" s="133" t="s">
        <v>1209</v>
      </c>
      <c r="L363" s="130" t="s">
        <v>1210</v>
      </c>
    </row>
    <row r="364" spans="11:12" x14ac:dyDescent="0.2">
      <c r="K364" s="133" t="s">
        <v>1211</v>
      </c>
      <c r="L364" s="130" t="s">
        <v>1212</v>
      </c>
    </row>
    <row r="365" spans="11:12" x14ac:dyDescent="0.2">
      <c r="K365" s="129" t="s">
        <v>1213</v>
      </c>
      <c r="L365" s="130" t="s">
        <v>1214</v>
      </c>
    </row>
    <row r="366" spans="11:12" x14ac:dyDescent="0.2">
      <c r="K366" s="133" t="s">
        <v>1215</v>
      </c>
      <c r="L366" s="130" t="s">
        <v>1216</v>
      </c>
    </row>
    <row r="367" spans="11:12" x14ac:dyDescent="0.2">
      <c r="K367" s="133" t="s">
        <v>1217</v>
      </c>
      <c r="L367" s="130" t="s">
        <v>1218</v>
      </c>
    </row>
    <row r="368" spans="11:12" x14ac:dyDescent="0.2">
      <c r="K368" s="133" t="s">
        <v>1219</v>
      </c>
      <c r="L368" s="130" t="s">
        <v>1220</v>
      </c>
    </row>
    <row r="369" spans="11:12" x14ac:dyDescent="0.2">
      <c r="K369" s="138" t="s">
        <v>1221</v>
      </c>
      <c r="L369" s="130" t="s">
        <v>1222</v>
      </c>
    </row>
    <row r="370" spans="11:12" x14ac:dyDescent="0.2">
      <c r="K370" s="133" t="s">
        <v>1223</v>
      </c>
      <c r="L370" s="130" t="s">
        <v>1224</v>
      </c>
    </row>
    <row r="371" spans="11:12" x14ac:dyDescent="0.2">
      <c r="K371" s="129" t="s">
        <v>1225</v>
      </c>
      <c r="L371" s="130" t="s">
        <v>1226</v>
      </c>
    </row>
    <row r="372" spans="11:12" x14ac:dyDescent="0.2">
      <c r="K372" s="133" t="s">
        <v>1227</v>
      </c>
      <c r="L372" s="130" t="s">
        <v>1228</v>
      </c>
    </row>
    <row r="373" spans="11:12" x14ac:dyDescent="0.2">
      <c r="K373" s="133" t="s">
        <v>1229</v>
      </c>
      <c r="L373" s="130" t="s">
        <v>1230</v>
      </c>
    </row>
    <row r="374" spans="11:12" x14ac:dyDescent="0.2">
      <c r="K374" s="133" t="s">
        <v>1231</v>
      </c>
      <c r="L374" s="130" t="s">
        <v>1232</v>
      </c>
    </row>
    <row r="375" spans="11:12" x14ac:dyDescent="0.2">
      <c r="K375" s="129" t="s">
        <v>1233</v>
      </c>
      <c r="L375" s="130" t="s">
        <v>1234</v>
      </c>
    </row>
    <row r="376" spans="11:12" x14ac:dyDescent="0.2">
      <c r="K376" s="129" t="s">
        <v>1235</v>
      </c>
      <c r="L376" s="130" t="s">
        <v>1236</v>
      </c>
    </row>
    <row r="377" spans="11:12" x14ac:dyDescent="0.2">
      <c r="K377" s="133" t="s">
        <v>1237</v>
      </c>
      <c r="L377" s="130" t="s">
        <v>1238</v>
      </c>
    </row>
    <row r="378" spans="11:12" x14ac:dyDescent="0.2">
      <c r="K378" s="133" t="s">
        <v>1239</v>
      </c>
      <c r="L378" s="130" t="s">
        <v>1240</v>
      </c>
    </row>
    <row r="379" spans="11:12" x14ac:dyDescent="0.2">
      <c r="K379" s="129" t="s">
        <v>1241</v>
      </c>
      <c r="L379" s="130" t="s">
        <v>1242</v>
      </c>
    </row>
    <row r="380" spans="11:12" x14ac:dyDescent="0.2">
      <c r="K380" s="133" t="s">
        <v>1243</v>
      </c>
      <c r="L380" s="130" t="s">
        <v>1244</v>
      </c>
    </row>
    <row r="381" spans="11:12" x14ac:dyDescent="0.2">
      <c r="K381" s="129" t="s">
        <v>1245</v>
      </c>
      <c r="L381" s="130" t="s">
        <v>1246</v>
      </c>
    </row>
    <row r="382" spans="11:12" x14ac:dyDescent="0.2">
      <c r="K382" s="133" t="s">
        <v>1247</v>
      </c>
      <c r="L382" s="130" t="s">
        <v>1248</v>
      </c>
    </row>
    <row r="383" spans="11:12" x14ac:dyDescent="0.2">
      <c r="K383" s="133" t="s">
        <v>1249</v>
      </c>
      <c r="L383" s="130" t="s">
        <v>1250</v>
      </c>
    </row>
    <row r="384" spans="11:12" x14ac:dyDescent="0.2">
      <c r="K384" s="133" t="s">
        <v>1251</v>
      </c>
      <c r="L384" s="130" t="s">
        <v>1252</v>
      </c>
    </row>
    <row r="385" spans="11:12" x14ac:dyDescent="0.2">
      <c r="K385" s="133" t="s">
        <v>1253</v>
      </c>
      <c r="L385" s="130" t="s">
        <v>1254</v>
      </c>
    </row>
    <row r="386" spans="11:12" x14ac:dyDescent="0.2">
      <c r="K386" s="133" t="s">
        <v>1255</v>
      </c>
      <c r="L386" s="130" t="s">
        <v>1256</v>
      </c>
    </row>
    <row r="387" spans="11:12" x14ac:dyDescent="0.2">
      <c r="K387" s="133" t="s">
        <v>1257</v>
      </c>
      <c r="L387" s="130" t="s">
        <v>1258</v>
      </c>
    </row>
    <row r="388" spans="11:12" x14ac:dyDescent="0.2">
      <c r="K388" s="133" t="s">
        <v>1259</v>
      </c>
      <c r="L388" s="130" t="s">
        <v>1260</v>
      </c>
    </row>
    <row r="389" spans="11:12" x14ac:dyDescent="0.2">
      <c r="K389" s="129" t="s">
        <v>1261</v>
      </c>
      <c r="L389" s="130" t="s">
        <v>1262</v>
      </c>
    </row>
    <row r="390" spans="11:12" x14ac:dyDescent="0.2">
      <c r="K390" s="133" t="s">
        <v>1263</v>
      </c>
      <c r="L390" s="130" t="s">
        <v>1264</v>
      </c>
    </row>
    <row r="391" spans="11:12" x14ac:dyDescent="0.2">
      <c r="K391" s="133" t="s">
        <v>1265</v>
      </c>
      <c r="L391" s="130" t="s">
        <v>1266</v>
      </c>
    </row>
    <row r="392" spans="11:12" x14ac:dyDescent="0.2">
      <c r="K392" s="133" t="s">
        <v>1267</v>
      </c>
      <c r="L392" s="130" t="s">
        <v>1268</v>
      </c>
    </row>
    <row r="393" spans="11:12" x14ac:dyDescent="0.2">
      <c r="K393" s="129" t="s">
        <v>1269</v>
      </c>
      <c r="L393" s="130" t="s">
        <v>1270</v>
      </c>
    </row>
    <row r="394" spans="11:12" x14ac:dyDescent="0.2">
      <c r="K394" s="133" t="s">
        <v>1271</v>
      </c>
      <c r="L394" s="130" t="s">
        <v>1272</v>
      </c>
    </row>
    <row r="395" spans="11:12" x14ac:dyDescent="0.2">
      <c r="K395" s="133" t="s">
        <v>1273</v>
      </c>
      <c r="L395" s="130" t="s">
        <v>1274</v>
      </c>
    </row>
    <row r="396" spans="11:12" x14ac:dyDescent="0.2">
      <c r="K396" s="133" t="s">
        <v>1275</v>
      </c>
      <c r="L396" s="130" t="s">
        <v>1276</v>
      </c>
    </row>
    <row r="397" spans="11:12" x14ac:dyDescent="0.2">
      <c r="K397" s="129" t="s">
        <v>1277</v>
      </c>
      <c r="L397" s="130" t="s">
        <v>1278</v>
      </c>
    </row>
    <row r="398" spans="11:12" x14ac:dyDescent="0.2">
      <c r="K398" s="133" t="s">
        <v>1279</v>
      </c>
      <c r="L398" s="130" t="s">
        <v>1280</v>
      </c>
    </row>
    <row r="399" spans="11:12" x14ac:dyDescent="0.2">
      <c r="K399" s="133" t="s">
        <v>1281</v>
      </c>
      <c r="L399" s="130" t="s">
        <v>1282</v>
      </c>
    </row>
    <row r="400" spans="11:12" x14ac:dyDescent="0.2">
      <c r="K400" s="133" t="s">
        <v>1283</v>
      </c>
      <c r="L400" s="130" t="s">
        <v>1284</v>
      </c>
    </row>
    <row r="401" spans="11:12" x14ac:dyDescent="0.2">
      <c r="K401" s="133" t="s">
        <v>1285</v>
      </c>
      <c r="L401" s="130" t="s">
        <v>1286</v>
      </c>
    </row>
    <row r="402" spans="11:12" x14ac:dyDescent="0.2">
      <c r="K402" s="133" t="s">
        <v>1287</v>
      </c>
      <c r="L402" s="130" t="s">
        <v>1288</v>
      </c>
    </row>
    <row r="403" spans="11:12" x14ac:dyDescent="0.2">
      <c r="K403" s="133" t="s">
        <v>1289</v>
      </c>
      <c r="L403" s="130" t="s">
        <v>1290</v>
      </c>
    </row>
    <row r="404" spans="11:12" x14ac:dyDescent="0.2">
      <c r="K404" s="129" t="s">
        <v>1291</v>
      </c>
      <c r="L404" s="130" t="s">
        <v>1292</v>
      </c>
    </row>
    <row r="405" spans="11:12" x14ac:dyDescent="0.2">
      <c r="K405" s="133" t="s">
        <v>1293</v>
      </c>
      <c r="L405" s="130" t="s">
        <v>1294</v>
      </c>
    </row>
    <row r="406" spans="11:12" x14ac:dyDescent="0.2">
      <c r="K406" s="133" t="s">
        <v>1295</v>
      </c>
      <c r="L406" s="130" t="s">
        <v>1296</v>
      </c>
    </row>
    <row r="407" spans="11:12" x14ac:dyDescent="0.2">
      <c r="K407" s="133" t="s">
        <v>1297</v>
      </c>
      <c r="L407" s="130" t="s">
        <v>1298</v>
      </c>
    </row>
    <row r="408" spans="11:12" x14ac:dyDescent="0.2">
      <c r="K408" s="133" t="s">
        <v>1299</v>
      </c>
      <c r="L408" s="130" t="s">
        <v>1300</v>
      </c>
    </row>
    <row r="409" spans="11:12" x14ac:dyDescent="0.2">
      <c r="K409" s="133" t="s">
        <v>1301</v>
      </c>
      <c r="L409" s="130" t="s">
        <v>1302</v>
      </c>
    </row>
    <row r="410" spans="11:12" x14ac:dyDescent="0.2">
      <c r="K410" s="129" t="s">
        <v>1303</v>
      </c>
      <c r="L410" s="130" t="s">
        <v>1304</v>
      </c>
    </row>
    <row r="411" spans="11:12" x14ac:dyDescent="0.2">
      <c r="K411" s="133" t="s">
        <v>1305</v>
      </c>
      <c r="L411" s="130" t="s">
        <v>1306</v>
      </c>
    </row>
    <row r="412" spans="11:12" x14ac:dyDescent="0.2">
      <c r="K412" s="133" t="s">
        <v>1307</v>
      </c>
      <c r="L412" s="130" t="s">
        <v>1308</v>
      </c>
    </row>
    <row r="413" spans="11:12" x14ac:dyDescent="0.2">
      <c r="K413" s="133" t="s">
        <v>1309</v>
      </c>
      <c r="L413" s="130" t="s">
        <v>1310</v>
      </c>
    </row>
    <row r="414" spans="11:12" x14ac:dyDescent="0.2">
      <c r="K414" s="133" t="s">
        <v>1311</v>
      </c>
      <c r="L414" s="130" t="s">
        <v>1312</v>
      </c>
    </row>
    <row r="415" spans="11:12" x14ac:dyDescent="0.2">
      <c r="K415" s="133" t="s">
        <v>1313</v>
      </c>
      <c r="L415" s="130" t="s">
        <v>1314</v>
      </c>
    </row>
    <row r="416" spans="11:12" x14ac:dyDescent="0.2">
      <c r="K416" s="133" t="s">
        <v>1315</v>
      </c>
      <c r="L416" s="130" t="s">
        <v>96</v>
      </c>
    </row>
    <row r="417" spans="11:12" x14ac:dyDescent="0.2">
      <c r="K417" s="129" t="s">
        <v>1316</v>
      </c>
      <c r="L417" s="130" t="s">
        <v>1317</v>
      </c>
    </row>
    <row r="418" spans="11:12" x14ac:dyDescent="0.2">
      <c r="K418" s="133" t="s">
        <v>1318</v>
      </c>
      <c r="L418" s="130" t="s">
        <v>1319</v>
      </c>
    </row>
    <row r="419" spans="11:12" x14ac:dyDescent="0.2">
      <c r="K419" s="133" t="s">
        <v>1320</v>
      </c>
      <c r="L419" s="130" t="s">
        <v>1321</v>
      </c>
    </row>
    <row r="420" spans="11:12" x14ac:dyDescent="0.2">
      <c r="K420" s="133" t="s">
        <v>1322</v>
      </c>
      <c r="L420" s="130" t="s">
        <v>1323</v>
      </c>
    </row>
    <row r="421" spans="11:12" x14ac:dyDescent="0.2">
      <c r="K421" s="133" t="s">
        <v>1324</v>
      </c>
      <c r="L421" s="130" t="s">
        <v>1325</v>
      </c>
    </row>
    <row r="422" spans="11:12" x14ac:dyDescent="0.2">
      <c r="K422" s="133" t="s">
        <v>1326</v>
      </c>
      <c r="L422" s="130" t="s">
        <v>1327</v>
      </c>
    </row>
    <row r="423" spans="11:12" x14ac:dyDescent="0.2">
      <c r="K423" s="133" t="s">
        <v>1328</v>
      </c>
      <c r="L423" s="130" t="s">
        <v>1329</v>
      </c>
    </row>
    <row r="424" spans="11:12" x14ac:dyDescent="0.2">
      <c r="K424" s="133" t="s">
        <v>1330</v>
      </c>
      <c r="L424" s="130" t="s">
        <v>1331</v>
      </c>
    </row>
    <row r="425" spans="11:12" x14ac:dyDescent="0.2">
      <c r="K425" s="133" t="s">
        <v>1332</v>
      </c>
      <c r="L425" s="130" t="s">
        <v>1333</v>
      </c>
    </row>
    <row r="426" spans="11:12" x14ac:dyDescent="0.2">
      <c r="K426" s="133" t="s">
        <v>1334</v>
      </c>
      <c r="L426" s="130" t="s">
        <v>1335</v>
      </c>
    </row>
    <row r="427" spans="11:12" x14ac:dyDescent="0.2">
      <c r="K427" s="129" t="s">
        <v>1336</v>
      </c>
      <c r="L427" s="130" t="s">
        <v>104</v>
      </c>
    </row>
    <row r="428" spans="11:12" x14ac:dyDescent="0.2">
      <c r="K428" s="133" t="s">
        <v>1337</v>
      </c>
      <c r="L428" s="130" t="s">
        <v>1338</v>
      </c>
    </row>
    <row r="429" spans="11:12" x14ac:dyDescent="0.2">
      <c r="K429" s="129" t="s">
        <v>1339</v>
      </c>
      <c r="L429" s="130" t="s">
        <v>1340</v>
      </c>
    </row>
    <row r="430" spans="11:12" x14ac:dyDescent="0.2">
      <c r="K430" s="133" t="s">
        <v>1341</v>
      </c>
      <c r="L430" s="130" t="s">
        <v>1342</v>
      </c>
    </row>
    <row r="431" spans="11:12" x14ac:dyDescent="0.2">
      <c r="K431" s="129" t="s">
        <v>1343</v>
      </c>
      <c r="L431" s="130" t="s">
        <v>1344</v>
      </c>
    </row>
    <row r="432" spans="11:12" x14ac:dyDescent="0.2">
      <c r="K432" s="133" t="s">
        <v>1345</v>
      </c>
      <c r="L432" s="130" t="s">
        <v>1346</v>
      </c>
    </row>
    <row r="433" spans="11:12" x14ac:dyDescent="0.2">
      <c r="K433" s="129" t="s">
        <v>1347</v>
      </c>
      <c r="L433" s="130" t="s">
        <v>1348</v>
      </c>
    </row>
    <row r="434" spans="11:12" x14ac:dyDescent="0.2">
      <c r="K434" s="133" t="s">
        <v>1349</v>
      </c>
      <c r="L434" s="130" t="s">
        <v>1350</v>
      </c>
    </row>
    <row r="435" spans="11:12" x14ac:dyDescent="0.2">
      <c r="K435" s="133" t="s">
        <v>1351</v>
      </c>
      <c r="L435" s="130" t="s">
        <v>1352</v>
      </c>
    </row>
    <row r="436" spans="11:12" x14ac:dyDescent="0.2">
      <c r="K436" s="133" t="s">
        <v>1353</v>
      </c>
      <c r="L436" s="130" t="s">
        <v>1354</v>
      </c>
    </row>
    <row r="437" spans="11:12" x14ac:dyDescent="0.2">
      <c r="K437" s="133" t="s">
        <v>1355</v>
      </c>
      <c r="L437" s="130" t="s">
        <v>1356</v>
      </c>
    </row>
    <row r="438" spans="11:12" x14ac:dyDescent="0.2">
      <c r="K438" s="129" t="s">
        <v>1357</v>
      </c>
      <c r="L438" s="130" t="s">
        <v>1358</v>
      </c>
    </row>
    <row r="439" spans="11:12" x14ac:dyDescent="0.2">
      <c r="K439" s="133" t="s">
        <v>1359</v>
      </c>
      <c r="L439" s="130" t="s">
        <v>1360</v>
      </c>
    </row>
    <row r="440" spans="11:12" x14ac:dyDescent="0.2">
      <c r="K440" s="133" t="s">
        <v>1361</v>
      </c>
      <c r="L440" s="130" t="s">
        <v>1362</v>
      </c>
    </row>
    <row r="441" spans="11:12" x14ac:dyDescent="0.2">
      <c r="K441" s="133" t="s">
        <v>1363</v>
      </c>
      <c r="L441" s="130" t="s">
        <v>1364</v>
      </c>
    </row>
    <row r="442" spans="11:12" x14ac:dyDescent="0.2">
      <c r="K442" s="133" t="s">
        <v>1365</v>
      </c>
      <c r="L442" s="130" t="s">
        <v>1366</v>
      </c>
    </row>
    <row r="443" spans="11:12" x14ac:dyDescent="0.2">
      <c r="K443" s="133" t="s">
        <v>1367</v>
      </c>
      <c r="L443" s="130" t="s">
        <v>1368</v>
      </c>
    </row>
    <row r="444" spans="11:12" x14ac:dyDescent="0.2">
      <c r="K444" s="129" t="s">
        <v>1369</v>
      </c>
      <c r="L444" s="130" t="s">
        <v>1370</v>
      </c>
    </row>
    <row r="445" spans="11:12" x14ac:dyDescent="0.2">
      <c r="K445" s="133" t="s">
        <v>1371</v>
      </c>
      <c r="L445" s="130" t="s">
        <v>1372</v>
      </c>
    </row>
    <row r="446" spans="11:12" x14ac:dyDescent="0.2">
      <c r="K446" s="133" t="s">
        <v>1373</v>
      </c>
      <c r="L446" s="130" t="s">
        <v>1374</v>
      </c>
    </row>
    <row r="447" spans="11:12" x14ac:dyDescent="0.2">
      <c r="K447" s="133" t="s">
        <v>1375</v>
      </c>
      <c r="L447" s="130" t="s">
        <v>1376</v>
      </c>
    </row>
    <row r="448" spans="11:12" x14ac:dyDescent="0.2">
      <c r="K448" s="133" t="s">
        <v>1377</v>
      </c>
      <c r="L448" s="130" t="s">
        <v>1378</v>
      </c>
    </row>
    <row r="449" spans="11:12" x14ac:dyDescent="0.2">
      <c r="K449" s="133" t="s">
        <v>1379</v>
      </c>
      <c r="L449" s="130" t="s">
        <v>1380</v>
      </c>
    </row>
    <row r="450" spans="11:12" x14ac:dyDescent="0.2">
      <c r="K450" s="133" t="s">
        <v>1381</v>
      </c>
      <c r="L450" s="130" t="s">
        <v>1382</v>
      </c>
    </row>
    <row r="451" spans="11:12" x14ac:dyDescent="0.2">
      <c r="K451" s="129" t="s">
        <v>1383</v>
      </c>
      <c r="L451" s="130" t="s">
        <v>1384</v>
      </c>
    </row>
    <row r="452" spans="11:12" x14ac:dyDescent="0.2">
      <c r="K452" s="133" t="s">
        <v>1385</v>
      </c>
      <c r="L452" s="130" t="s">
        <v>1386</v>
      </c>
    </row>
    <row r="453" spans="11:12" x14ac:dyDescent="0.2">
      <c r="K453" s="133" t="s">
        <v>1387</v>
      </c>
      <c r="L453" s="130" t="s">
        <v>1388</v>
      </c>
    </row>
    <row r="454" spans="11:12" x14ac:dyDescent="0.2">
      <c r="K454" s="133" t="s">
        <v>1389</v>
      </c>
      <c r="L454" s="130" t="s">
        <v>1390</v>
      </c>
    </row>
    <row r="455" spans="11:12" x14ac:dyDescent="0.2">
      <c r="K455" s="129" t="s">
        <v>1391</v>
      </c>
      <c r="L455" s="130" t="s">
        <v>1392</v>
      </c>
    </row>
    <row r="456" spans="11:12" x14ac:dyDescent="0.2">
      <c r="K456" s="133" t="s">
        <v>1393</v>
      </c>
      <c r="L456" s="130" t="s">
        <v>1394</v>
      </c>
    </row>
    <row r="457" spans="11:12" x14ac:dyDescent="0.2">
      <c r="K457" s="129" t="s">
        <v>1395</v>
      </c>
      <c r="L457" s="130" t="s">
        <v>1396</v>
      </c>
    </row>
    <row r="458" spans="11:12" x14ac:dyDescent="0.2">
      <c r="K458" s="129" t="s">
        <v>1397</v>
      </c>
      <c r="L458" s="130" t="s">
        <v>1398</v>
      </c>
    </row>
    <row r="459" spans="11:12" x14ac:dyDescent="0.2">
      <c r="K459" s="129" t="s">
        <v>1399</v>
      </c>
      <c r="L459" s="130" t="s">
        <v>1400</v>
      </c>
    </row>
    <row r="460" spans="11:12" x14ac:dyDescent="0.2">
      <c r="K460" s="133" t="s">
        <v>1401</v>
      </c>
      <c r="L460" s="130" t="s">
        <v>1402</v>
      </c>
    </row>
    <row r="461" spans="11:12" x14ac:dyDescent="0.2">
      <c r="K461" s="129" t="s">
        <v>1403</v>
      </c>
      <c r="L461" s="130" t="s">
        <v>1404</v>
      </c>
    </row>
    <row r="462" spans="11:12" x14ac:dyDescent="0.2">
      <c r="K462" s="133" t="s">
        <v>1405</v>
      </c>
      <c r="L462" s="130" t="s">
        <v>1406</v>
      </c>
    </row>
    <row r="463" spans="11:12" x14ac:dyDescent="0.2">
      <c r="K463" s="129" t="s">
        <v>1407</v>
      </c>
      <c r="L463" s="130" t="s">
        <v>1408</v>
      </c>
    </row>
    <row r="464" spans="11:12" x14ac:dyDescent="0.2">
      <c r="K464" s="129" t="s">
        <v>1409</v>
      </c>
      <c r="L464" s="130" t="s">
        <v>1410</v>
      </c>
    </row>
    <row r="465" spans="11:12" x14ac:dyDescent="0.2">
      <c r="K465" s="129" t="s">
        <v>1411</v>
      </c>
      <c r="L465" s="130" t="s">
        <v>1412</v>
      </c>
    </row>
    <row r="466" spans="11:12" x14ac:dyDescent="0.2">
      <c r="K466" s="133" t="s">
        <v>1413</v>
      </c>
      <c r="L466" s="130" t="s">
        <v>1414</v>
      </c>
    </row>
    <row r="467" spans="11:12" x14ac:dyDescent="0.2">
      <c r="K467" s="129" t="s">
        <v>1415</v>
      </c>
      <c r="L467" s="130" t="s">
        <v>1416</v>
      </c>
    </row>
    <row r="468" spans="11:12" x14ac:dyDescent="0.2">
      <c r="K468" s="129" t="s">
        <v>1417</v>
      </c>
      <c r="L468" s="130" t="s">
        <v>1418</v>
      </c>
    </row>
    <row r="469" spans="11:12" x14ac:dyDescent="0.2">
      <c r="K469" s="133" t="s">
        <v>1419</v>
      </c>
      <c r="L469" s="130" t="s">
        <v>1420</v>
      </c>
    </row>
    <row r="470" spans="11:12" x14ac:dyDescent="0.2">
      <c r="K470" s="133" t="s">
        <v>1421</v>
      </c>
      <c r="L470" s="130" t="s">
        <v>1422</v>
      </c>
    </row>
    <row r="471" spans="11:12" x14ac:dyDescent="0.2">
      <c r="K471" s="129" t="s">
        <v>1423</v>
      </c>
      <c r="L471" s="130" t="s">
        <v>1424</v>
      </c>
    </row>
    <row r="472" spans="11:12" x14ac:dyDescent="0.2">
      <c r="K472" s="129" t="s">
        <v>1425</v>
      </c>
      <c r="L472" s="130" t="s">
        <v>1426</v>
      </c>
    </row>
    <row r="473" spans="11:12" x14ac:dyDescent="0.2">
      <c r="K473" s="133" t="s">
        <v>1427</v>
      </c>
      <c r="L473" s="130" t="s">
        <v>1428</v>
      </c>
    </row>
    <row r="474" spans="11:12" x14ac:dyDescent="0.2">
      <c r="K474" s="129" t="s">
        <v>1429</v>
      </c>
      <c r="L474" s="130" t="s">
        <v>1430</v>
      </c>
    </row>
    <row r="475" spans="11:12" x14ac:dyDescent="0.2">
      <c r="K475" s="129" t="s">
        <v>1431</v>
      </c>
      <c r="L475" s="130" t="s">
        <v>1432</v>
      </c>
    </row>
    <row r="476" spans="11:12" x14ac:dyDescent="0.2">
      <c r="K476" s="129" t="s">
        <v>1433</v>
      </c>
      <c r="L476" s="130" t="s">
        <v>1434</v>
      </c>
    </row>
    <row r="477" spans="11:12" x14ac:dyDescent="0.2">
      <c r="K477" s="129" t="s">
        <v>1435</v>
      </c>
      <c r="L477" s="130" t="s">
        <v>1436</v>
      </c>
    </row>
    <row r="478" spans="11:12" x14ac:dyDescent="0.2">
      <c r="K478" s="133" t="s">
        <v>1437</v>
      </c>
      <c r="L478" s="130" t="s">
        <v>1438</v>
      </c>
    </row>
    <row r="479" spans="11:12" x14ac:dyDescent="0.2">
      <c r="K479" s="129" t="s">
        <v>1439</v>
      </c>
      <c r="L479" s="130" t="s">
        <v>1440</v>
      </c>
    </row>
    <row r="480" spans="11:12" x14ac:dyDescent="0.2">
      <c r="K480" s="129" t="s">
        <v>1441</v>
      </c>
      <c r="L480" s="130" t="s">
        <v>1442</v>
      </c>
    </row>
    <row r="481" spans="11:12" x14ac:dyDescent="0.2">
      <c r="K481" s="133" t="s">
        <v>1443</v>
      </c>
      <c r="L481" s="130" t="s">
        <v>1444</v>
      </c>
    </row>
    <row r="482" spans="11:12" x14ac:dyDescent="0.2">
      <c r="K482" s="133" t="s">
        <v>1445</v>
      </c>
      <c r="L482" s="130" t="s">
        <v>1446</v>
      </c>
    </row>
    <row r="483" spans="11:12" x14ac:dyDescent="0.2">
      <c r="K483" s="129" t="s">
        <v>1447</v>
      </c>
      <c r="L483" s="130" t="s">
        <v>1448</v>
      </c>
    </row>
    <row r="484" spans="11:12" x14ac:dyDescent="0.2">
      <c r="K484" s="133" t="s">
        <v>1449</v>
      </c>
    </row>
    <row r="485" spans="11:12" x14ac:dyDescent="0.2">
      <c r="K485" s="129" t="s">
        <v>1450</v>
      </c>
    </row>
    <row r="486" spans="11:12" x14ac:dyDescent="0.2">
      <c r="K486" s="129" t="s">
        <v>1451</v>
      </c>
    </row>
    <row r="487" spans="11:12" x14ac:dyDescent="0.2">
      <c r="K487" s="129" t="s">
        <v>1452</v>
      </c>
    </row>
    <row r="488" spans="11:12" x14ac:dyDescent="0.2">
      <c r="K488" s="129" t="s">
        <v>1453</v>
      </c>
    </row>
    <row r="489" spans="11:12" x14ac:dyDescent="0.2">
      <c r="K489" s="146" t="s">
        <v>1454</v>
      </c>
    </row>
    <row r="490" spans="11:12" x14ac:dyDescent="0.2">
      <c r="K490" s="129" t="s">
        <v>1455</v>
      </c>
    </row>
    <row r="491" spans="11:12" x14ac:dyDescent="0.2">
      <c r="K491" s="129" t="s">
        <v>1456</v>
      </c>
    </row>
    <row r="492" spans="11:12" x14ac:dyDescent="0.2">
      <c r="K492" s="129" t="s">
        <v>1457</v>
      </c>
    </row>
    <row r="493" spans="11:12" ht="22.5" x14ac:dyDescent="0.2">
      <c r="K493" s="129" t="s">
        <v>1458</v>
      </c>
    </row>
    <row r="494" spans="11:12" x14ac:dyDescent="0.2">
      <c r="K494" s="129" t="s">
        <v>1459</v>
      </c>
    </row>
    <row r="495" spans="11:12" x14ac:dyDescent="0.2">
      <c r="K495" s="133" t="s">
        <v>1460</v>
      </c>
    </row>
    <row r="496" spans="11:12" x14ac:dyDescent="0.2">
      <c r="K496" s="133" t="s">
        <v>1461</v>
      </c>
    </row>
    <row r="497" spans="11:11" x14ac:dyDescent="0.2">
      <c r="K497" s="129" t="s">
        <v>1462</v>
      </c>
    </row>
    <row r="498" spans="11:11" ht="22.5" x14ac:dyDescent="0.2">
      <c r="K498" s="129" t="s">
        <v>1463</v>
      </c>
    </row>
    <row r="499" spans="11:11" x14ac:dyDescent="0.2">
      <c r="K499" s="129" t="s">
        <v>1464</v>
      </c>
    </row>
    <row r="500" spans="11:11" x14ac:dyDescent="0.2">
      <c r="K500" s="129" t="s">
        <v>1465</v>
      </c>
    </row>
    <row r="501" spans="11:11" x14ac:dyDescent="0.2">
      <c r="K501" s="129" t="s">
        <v>1466</v>
      </c>
    </row>
    <row r="502" spans="11:11" x14ac:dyDescent="0.2">
      <c r="K502" s="129" t="s">
        <v>1467</v>
      </c>
    </row>
    <row r="503" spans="11:11" x14ac:dyDescent="0.2">
      <c r="K503" s="129" t="s">
        <v>1468</v>
      </c>
    </row>
    <row r="504" spans="11:11" x14ac:dyDescent="0.2">
      <c r="K504" s="129" t="s">
        <v>1469</v>
      </c>
    </row>
    <row r="505" spans="11:11" x14ac:dyDescent="0.2">
      <c r="K505" s="129" t="s">
        <v>1470</v>
      </c>
    </row>
    <row r="506" spans="11:11" x14ac:dyDescent="0.2">
      <c r="K506" s="129" t="s">
        <v>1471</v>
      </c>
    </row>
    <row r="507" spans="11:11" x14ac:dyDescent="0.2">
      <c r="K507" s="129" t="s">
        <v>1472</v>
      </c>
    </row>
    <row r="508" spans="11:11" x14ac:dyDescent="0.2">
      <c r="K508" s="129" t="s">
        <v>1473</v>
      </c>
    </row>
    <row r="509" spans="11:11" x14ac:dyDescent="0.2">
      <c r="K509" s="129" t="s">
        <v>1474</v>
      </c>
    </row>
    <row r="510" spans="11:11" x14ac:dyDescent="0.2">
      <c r="K510" s="129" t="s">
        <v>1475</v>
      </c>
    </row>
    <row r="511" spans="11:11" x14ac:dyDescent="0.2">
      <c r="K511" s="129" t="s">
        <v>1476</v>
      </c>
    </row>
    <row r="512" spans="11:11" x14ac:dyDescent="0.2">
      <c r="K512" s="129" t="s">
        <v>1477</v>
      </c>
    </row>
    <row r="513" spans="11:11" x14ac:dyDescent="0.2">
      <c r="K513" s="129" t="s">
        <v>1478</v>
      </c>
    </row>
    <row r="514" spans="11:11" x14ac:dyDescent="0.2">
      <c r="K514" s="129" t="s">
        <v>1479</v>
      </c>
    </row>
    <row r="515" spans="11:11" x14ac:dyDescent="0.2">
      <c r="K515" s="129" t="s">
        <v>1480</v>
      </c>
    </row>
    <row r="516" spans="11:11" x14ac:dyDescent="0.2">
      <c r="K516" s="133" t="s">
        <v>1481</v>
      </c>
    </row>
    <row r="517" spans="11:11" x14ac:dyDescent="0.2">
      <c r="K517" s="133" t="s">
        <v>1482</v>
      </c>
    </row>
    <row r="518" spans="11:11" x14ac:dyDescent="0.2">
      <c r="K518" s="133" t="s">
        <v>1483</v>
      </c>
    </row>
    <row r="519" spans="11:11" x14ac:dyDescent="0.2">
      <c r="K519" s="129" t="s">
        <v>1484</v>
      </c>
    </row>
    <row r="520" spans="11:11" x14ac:dyDescent="0.2">
      <c r="K520" s="129" t="s">
        <v>1485</v>
      </c>
    </row>
    <row r="521" spans="11:11" x14ac:dyDescent="0.2">
      <c r="K521" s="129" t="s">
        <v>1486</v>
      </c>
    </row>
    <row r="522" spans="11:11" x14ac:dyDescent="0.2">
      <c r="K522" s="133" t="s">
        <v>1487</v>
      </c>
    </row>
    <row r="523" spans="11:11" x14ac:dyDescent="0.2">
      <c r="K523" s="129" t="s">
        <v>1488</v>
      </c>
    </row>
    <row r="524" spans="11:11" x14ac:dyDescent="0.2">
      <c r="K524" s="129" t="s">
        <v>1489</v>
      </c>
    </row>
    <row r="525" spans="11:11" x14ac:dyDescent="0.2">
      <c r="K525" s="129" t="s">
        <v>1490</v>
      </c>
    </row>
    <row r="526" spans="11:11" x14ac:dyDescent="0.2">
      <c r="K526" s="129" t="s">
        <v>1491</v>
      </c>
    </row>
    <row r="527" spans="11:11" x14ac:dyDescent="0.2">
      <c r="K527" s="133" t="s">
        <v>1492</v>
      </c>
    </row>
    <row r="528" spans="11:11" x14ac:dyDescent="0.2">
      <c r="K528" s="129" t="s">
        <v>1493</v>
      </c>
    </row>
    <row r="529" spans="11:11" x14ac:dyDescent="0.2">
      <c r="K529" s="129" t="s">
        <v>1494</v>
      </c>
    </row>
    <row r="530" spans="11:11" x14ac:dyDescent="0.2">
      <c r="K530" s="129" t="s">
        <v>1495</v>
      </c>
    </row>
    <row r="531" spans="11:11" x14ac:dyDescent="0.2">
      <c r="K531" s="129" t="s">
        <v>1496</v>
      </c>
    </row>
    <row r="532" spans="11:11" x14ac:dyDescent="0.2">
      <c r="K532" s="129" t="s">
        <v>1497</v>
      </c>
    </row>
    <row r="533" spans="11:11" x14ac:dyDescent="0.2">
      <c r="K533" s="129" t="s">
        <v>1498</v>
      </c>
    </row>
    <row r="534" spans="11:11" x14ac:dyDescent="0.2">
      <c r="K534" s="133" t="s">
        <v>1499</v>
      </c>
    </row>
    <row r="535" spans="11:11" x14ac:dyDescent="0.2">
      <c r="K535" s="133" t="s">
        <v>1500</v>
      </c>
    </row>
    <row r="536" spans="11:11" x14ac:dyDescent="0.2">
      <c r="K536" s="129" t="s">
        <v>1501</v>
      </c>
    </row>
    <row r="537" spans="11:11" x14ac:dyDescent="0.2">
      <c r="K537" s="133" t="s">
        <v>1502</v>
      </c>
    </row>
    <row r="538" spans="11:11" x14ac:dyDescent="0.2">
      <c r="K538" s="133" t="s">
        <v>1503</v>
      </c>
    </row>
    <row r="539" spans="11:11" x14ac:dyDescent="0.2">
      <c r="K539" s="129" t="s">
        <v>1504</v>
      </c>
    </row>
    <row r="540" spans="11:11" x14ac:dyDescent="0.2">
      <c r="K540" s="133" t="s">
        <v>1505</v>
      </c>
    </row>
    <row r="541" spans="11:11" x14ac:dyDescent="0.2">
      <c r="K541" s="133" t="s">
        <v>1506</v>
      </c>
    </row>
    <row r="542" spans="11:11" x14ac:dyDescent="0.2">
      <c r="K542" s="129" t="s">
        <v>1507</v>
      </c>
    </row>
    <row r="543" spans="11:11" x14ac:dyDescent="0.2">
      <c r="K543" s="129" t="s">
        <v>1508</v>
      </c>
    </row>
    <row r="544" spans="11:11" x14ac:dyDescent="0.2">
      <c r="K544" s="133" t="s">
        <v>1509</v>
      </c>
    </row>
    <row r="545" spans="11:11" x14ac:dyDescent="0.2">
      <c r="K545" s="129" t="s">
        <v>1510</v>
      </c>
    </row>
    <row r="546" spans="11:11" x14ac:dyDescent="0.2">
      <c r="K546" s="133" t="s">
        <v>1511</v>
      </c>
    </row>
    <row r="547" spans="11:11" x14ac:dyDescent="0.2">
      <c r="K547" s="129" t="s">
        <v>1512</v>
      </c>
    </row>
    <row r="548" spans="11:11" ht="22.5" x14ac:dyDescent="0.2">
      <c r="K548" s="129" t="s">
        <v>1513</v>
      </c>
    </row>
    <row r="549" spans="11:11" x14ac:dyDescent="0.2">
      <c r="K549" s="129" t="s">
        <v>1514</v>
      </c>
    </row>
    <row r="550" spans="11:11" x14ac:dyDescent="0.2">
      <c r="K550" s="133" t="s">
        <v>1515</v>
      </c>
    </row>
    <row r="551" spans="11:11" ht="22.5" x14ac:dyDescent="0.2">
      <c r="K551" s="129" t="s">
        <v>1516</v>
      </c>
    </row>
    <row r="552" spans="11:11" x14ac:dyDescent="0.2">
      <c r="K552" s="129" t="s">
        <v>1517</v>
      </c>
    </row>
    <row r="553" spans="11:11" x14ac:dyDescent="0.2">
      <c r="K553" s="129" t="s">
        <v>1518</v>
      </c>
    </row>
    <row r="554" spans="11:11" x14ac:dyDescent="0.2">
      <c r="K554" s="129" t="s">
        <v>1519</v>
      </c>
    </row>
    <row r="555" spans="11:11" x14ac:dyDescent="0.2">
      <c r="K555" s="129" t="s">
        <v>1520</v>
      </c>
    </row>
    <row r="556" spans="11:11" x14ac:dyDescent="0.2">
      <c r="K556" s="129" t="s">
        <v>1521</v>
      </c>
    </row>
    <row r="557" spans="11:11" x14ac:dyDescent="0.2">
      <c r="K557" s="129" t="s">
        <v>1522</v>
      </c>
    </row>
    <row r="558" spans="11:11" x14ac:dyDescent="0.2">
      <c r="K558" s="129" t="s">
        <v>1523</v>
      </c>
    </row>
    <row r="559" spans="11:11" x14ac:dyDescent="0.2">
      <c r="K559" s="129" t="s">
        <v>1524</v>
      </c>
    </row>
    <row r="560" spans="11:11" x14ac:dyDescent="0.2">
      <c r="K560" s="129" t="s">
        <v>1525</v>
      </c>
    </row>
    <row r="561" spans="11:11" x14ac:dyDescent="0.2">
      <c r="K561" s="129" t="s">
        <v>1526</v>
      </c>
    </row>
    <row r="562" spans="11:11" x14ac:dyDescent="0.2">
      <c r="K562" s="129" t="s">
        <v>1527</v>
      </c>
    </row>
    <row r="563" spans="11:11" x14ac:dyDescent="0.2">
      <c r="K563" s="129" t="s">
        <v>1528</v>
      </c>
    </row>
    <row r="564" spans="11:11" x14ac:dyDescent="0.2">
      <c r="K564" s="133" t="s">
        <v>1529</v>
      </c>
    </row>
    <row r="565" spans="11:11" x14ac:dyDescent="0.2">
      <c r="K565" s="129" t="s">
        <v>1530</v>
      </c>
    </row>
    <row r="566" spans="11:11" ht="22.5" x14ac:dyDescent="0.2">
      <c r="K566" s="129" t="s">
        <v>1531</v>
      </c>
    </row>
    <row r="567" spans="11:11" x14ac:dyDescent="0.2">
      <c r="K567" s="133" t="s">
        <v>1532</v>
      </c>
    </row>
    <row r="568" spans="11:11" x14ac:dyDescent="0.2">
      <c r="K568" s="129" t="s">
        <v>1533</v>
      </c>
    </row>
    <row r="569" spans="11:11" x14ac:dyDescent="0.2">
      <c r="K569" s="129" t="s">
        <v>1534</v>
      </c>
    </row>
    <row r="570" spans="11:11" x14ac:dyDescent="0.2">
      <c r="K570" s="133" t="s">
        <v>1535</v>
      </c>
    </row>
    <row r="571" spans="11:11" x14ac:dyDescent="0.2">
      <c r="K571" s="129" t="s">
        <v>1536</v>
      </c>
    </row>
    <row r="572" spans="11:11" x14ac:dyDescent="0.2">
      <c r="K572" s="133" t="s">
        <v>1537</v>
      </c>
    </row>
    <row r="573" spans="11:11" x14ac:dyDescent="0.2">
      <c r="K573" s="129" t="s">
        <v>1538</v>
      </c>
    </row>
    <row r="574" spans="11:11" x14ac:dyDescent="0.2">
      <c r="K574" s="129" t="s">
        <v>1539</v>
      </c>
    </row>
    <row r="575" spans="11:11" x14ac:dyDescent="0.2">
      <c r="K575" s="129" t="s">
        <v>1540</v>
      </c>
    </row>
    <row r="576" spans="11:11" x14ac:dyDescent="0.2">
      <c r="K576" s="133" t="s">
        <v>1541</v>
      </c>
    </row>
    <row r="577" spans="11:11" x14ac:dyDescent="0.2">
      <c r="K577" s="129" t="s">
        <v>1542</v>
      </c>
    </row>
    <row r="578" spans="11:11" x14ac:dyDescent="0.2">
      <c r="K578" s="133" t="s">
        <v>1543</v>
      </c>
    </row>
    <row r="579" spans="11:11" x14ac:dyDescent="0.2">
      <c r="K579" s="129" t="s">
        <v>1544</v>
      </c>
    </row>
    <row r="580" spans="11:11" x14ac:dyDescent="0.2">
      <c r="K580" s="129" t="s">
        <v>1545</v>
      </c>
    </row>
    <row r="581" spans="11:11" x14ac:dyDescent="0.2">
      <c r="K581" s="133" t="s">
        <v>1546</v>
      </c>
    </row>
    <row r="582" spans="11:11" x14ac:dyDescent="0.2">
      <c r="K582" s="133" t="s">
        <v>1547</v>
      </c>
    </row>
    <row r="583" spans="11:11" x14ac:dyDescent="0.2">
      <c r="K583" s="133" t="s">
        <v>1548</v>
      </c>
    </row>
    <row r="584" spans="11:11" x14ac:dyDescent="0.2">
      <c r="K584" s="129" t="s">
        <v>1549</v>
      </c>
    </row>
    <row r="585" spans="11:11" x14ac:dyDescent="0.2">
      <c r="K585" s="129" t="s">
        <v>1550</v>
      </c>
    </row>
    <row r="586" spans="11:11" x14ac:dyDescent="0.2">
      <c r="K586" s="129" t="s">
        <v>1551</v>
      </c>
    </row>
    <row r="587" spans="11:11" x14ac:dyDescent="0.2">
      <c r="K587" s="133" t="s">
        <v>1552</v>
      </c>
    </row>
    <row r="588" spans="11:11" x14ac:dyDescent="0.2">
      <c r="K588" s="129" t="s">
        <v>1553</v>
      </c>
    </row>
    <row r="589" spans="11:11" x14ac:dyDescent="0.2">
      <c r="K589" s="129" t="s">
        <v>1554</v>
      </c>
    </row>
    <row r="590" spans="11:11" x14ac:dyDescent="0.2">
      <c r="K590" s="129" t="s">
        <v>1555</v>
      </c>
    </row>
    <row r="591" spans="11:11" x14ac:dyDescent="0.2">
      <c r="K591" s="133" t="s">
        <v>1556</v>
      </c>
    </row>
    <row r="592" spans="11:11" x14ac:dyDescent="0.2">
      <c r="K592" s="133" t="s">
        <v>1557</v>
      </c>
    </row>
    <row r="593" spans="11:11" x14ac:dyDescent="0.2">
      <c r="K593" s="133" t="s">
        <v>1558</v>
      </c>
    </row>
    <row r="594" spans="11:11" x14ac:dyDescent="0.2">
      <c r="K594" s="133" t="s">
        <v>1559</v>
      </c>
    </row>
    <row r="595" spans="11:11" x14ac:dyDescent="0.2">
      <c r="K595" s="133" t="s">
        <v>1560</v>
      </c>
    </row>
    <row r="596" spans="11:11" x14ac:dyDescent="0.2">
      <c r="K596" s="133" t="s">
        <v>1561</v>
      </c>
    </row>
    <row r="597" spans="11:11" x14ac:dyDescent="0.2">
      <c r="K597" s="129" t="s">
        <v>1562</v>
      </c>
    </row>
    <row r="598" spans="11:11" x14ac:dyDescent="0.2">
      <c r="K598" s="133" t="s">
        <v>1563</v>
      </c>
    </row>
    <row r="599" spans="11:11" x14ac:dyDescent="0.2">
      <c r="K599" s="133" t="s">
        <v>1564</v>
      </c>
    </row>
    <row r="600" spans="11:11" x14ac:dyDescent="0.2">
      <c r="K600" s="133" t="s">
        <v>1565</v>
      </c>
    </row>
    <row r="601" spans="11:11" x14ac:dyDescent="0.2">
      <c r="K601" s="133" t="s">
        <v>1566</v>
      </c>
    </row>
    <row r="602" spans="11:11" x14ac:dyDescent="0.2">
      <c r="K602" s="133" t="s">
        <v>1567</v>
      </c>
    </row>
    <row r="603" spans="11:11" x14ac:dyDescent="0.2">
      <c r="K603" s="133" t="s">
        <v>1568</v>
      </c>
    </row>
    <row r="604" spans="11:11" x14ac:dyDescent="0.2">
      <c r="K604" s="133" t="s">
        <v>1569</v>
      </c>
    </row>
    <row r="605" spans="11:11" x14ac:dyDescent="0.2">
      <c r="K605" s="129" t="s">
        <v>1570</v>
      </c>
    </row>
    <row r="606" spans="11:11" x14ac:dyDescent="0.2">
      <c r="K606" s="133" t="s">
        <v>1571</v>
      </c>
    </row>
    <row r="607" spans="11:11" x14ac:dyDescent="0.2">
      <c r="K607" s="133" t="s">
        <v>1572</v>
      </c>
    </row>
    <row r="608" spans="11:11" x14ac:dyDescent="0.2">
      <c r="K608" s="133" t="s">
        <v>1573</v>
      </c>
    </row>
    <row r="609" spans="11:11" x14ac:dyDescent="0.2">
      <c r="K609" s="133" t="s">
        <v>1574</v>
      </c>
    </row>
    <row r="610" spans="11:11" x14ac:dyDescent="0.2">
      <c r="K610" s="133" t="s">
        <v>1575</v>
      </c>
    </row>
    <row r="611" spans="11:11" x14ac:dyDescent="0.2">
      <c r="K611" s="133" t="s">
        <v>1576</v>
      </c>
    </row>
    <row r="612" spans="11:11" x14ac:dyDescent="0.2">
      <c r="K612" s="133" t="s">
        <v>1577</v>
      </c>
    </row>
    <row r="613" spans="11:11" x14ac:dyDescent="0.2">
      <c r="K613" s="133" t="s">
        <v>1578</v>
      </c>
    </row>
    <row r="614" spans="11:11" x14ac:dyDescent="0.2">
      <c r="K614" s="129" t="s">
        <v>1579</v>
      </c>
    </row>
    <row r="615" spans="11:11" x14ac:dyDescent="0.2">
      <c r="K615" s="129" t="s">
        <v>1580</v>
      </c>
    </row>
    <row r="616" spans="11:11" x14ac:dyDescent="0.2">
      <c r="K616" s="133" t="s">
        <v>1581</v>
      </c>
    </row>
    <row r="617" spans="11:11" x14ac:dyDescent="0.2">
      <c r="K617" s="129" t="s">
        <v>1582</v>
      </c>
    </row>
    <row r="618" spans="11:11" x14ac:dyDescent="0.2">
      <c r="K618" s="129" t="s">
        <v>1583</v>
      </c>
    </row>
    <row r="619" spans="11:11" x14ac:dyDescent="0.2">
      <c r="K619" s="133" t="s">
        <v>1584</v>
      </c>
    </row>
    <row r="620" spans="11:11" x14ac:dyDescent="0.2">
      <c r="K620" s="133" t="s">
        <v>1585</v>
      </c>
    </row>
    <row r="621" spans="11:11" x14ac:dyDescent="0.2">
      <c r="K621" s="133" t="s">
        <v>1586</v>
      </c>
    </row>
    <row r="622" spans="11:11" x14ac:dyDescent="0.2">
      <c r="K622" s="133" t="s">
        <v>1587</v>
      </c>
    </row>
    <row r="623" spans="11:11" x14ac:dyDescent="0.2">
      <c r="K623" s="133" t="s">
        <v>1588</v>
      </c>
    </row>
    <row r="624" spans="11:11" x14ac:dyDescent="0.2">
      <c r="K624" s="133" t="s">
        <v>1589</v>
      </c>
    </row>
    <row r="625" spans="11:11" x14ac:dyDescent="0.2">
      <c r="K625" s="133" t="s">
        <v>1590</v>
      </c>
    </row>
    <row r="626" spans="11:11" x14ac:dyDescent="0.2">
      <c r="K626" s="133" t="s">
        <v>1591</v>
      </c>
    </row>
    <row r="627" spans="11:11" x14ac:dyDescent="0.2">
      <c r="K627" s="133" t="s">
        <v>1592</v>
      </c>
    </row>
    <row r="628" spans="11:11" x14ac:dyDescent="0.2">
      <c r="K628" s="133" t="s">
        <v>1593</v>
      </c>
    </row>
    <row r="629" spans="11:11" x14ac:dyDescent="0.2">
      <c r="K629" s="129" t="s">
        <v>1594</v>
      </c>
    </row>
    <row r="630" spans="11:11" x14ac:dyDescent="0.2">
      <c r="K630" s="129" t="s">
        <v>1595</v>
      </c>
    </row>
    <row r="631" spans="11:11" x14ac:dyDescent="0.2">
      <c r="K631" s="133" t="s">
        <v>1596</v>
      </c>
    </row>
    <row r="632" spans="11:11" x14ac:dyDescent="0.2">
      <c r="K632" s="129" t="s">
        <v>1597</v>
      </c>
    </row>
    <row r="633" spans="11:11" x14ac:dyDescent="0.2">
      <c r="K633" s="133" t="s">
        <v>1598</v>
      </c>
    </row>
    <row r="634" spans="11:11" x14ac:dyDescent="0.2">
      <c r="K634" s="129" t="s">
        <v>1599</v>
      </c>
    </row>
    <row r="635" spans="11:11" x14ac:dyDescent="0.2">
      <c r="K635" s="133" t="s">
        <v>1600</v>
      </c>
    </row>
    <row r="636" spans="11:11" x14ac:dyDescent="0.2">
      <c r="K636" s="133" t="s">
        <v>1601</v>
      </c>
    </row>
    <row r="637" spans="11:11" x14ac:dyDescent="0.2">
      <c r="K637" s="133" t="s">
        <v>1602</v>
      </c>
    </row>
    <row r="638" spans="11:11" x14ac:dyDescent="0.2">
      <c r="K638" s="129" t="s">
        <v>1603</v>
      </c>
    </row>
    <row r="639" spans="11:11" x14ac:dyDescent="0.2">
      <c r="K639" s="133" t="s">
        <v>1604</v>
      </c>
    </row>
    <row r="640" spans="11:11" x14ac:dyDescent="0.2">
      <c r="K640" s="133" t="s">
        <v>1605</v>
      </c>
    </row>
    <row r="641" spans="11:11" x14ac:dyDescent="0.2">
      <c r="K641" s="133" t="s">
        <v>1606</v>
      </c>
    </row>
    <row r="642" spans="11:11" x14ac:dyDescent="0.2">
      <c r="K642" s="129" t="s">
        <v>1607</v>
      </c>
    </row>
    <row r="643" spans="11:11" x14ac:dyDescent="0.2">
      <c r="K643" s="133" t="s">
        <v>1608</v>
      </c>
    </row>
    <row r="644" spans="11:11" x14ac:dyDescent="0.2">
      <c r="K644" s="129" t="s">
        <v>1609</v>
      </c>
    </row>
    <row r="645" spans="11:11" x14ac:dyDescent="0.2">
      <c r="K645" s="133" t="s">
        <v>1610</v>
      </c>
    </row>
    <row r="646" spans="11:11" x14ac:dyDescent="0.2">
      <c r="K646" s="133" t="s">
        <v>1611</v>
      </c>
    </row>
    <row r="647" spans="11:11" x14ac:dyDescent="0.2">
      <c r="K647" s="133" t="s">
        <v>1612</v>
      </c>
    </row>
    <row r="648" spans="11:11" x14ac:dyDescent="0.2">
      <c r="K648" s="133" t="s">
        <v>1613</v>
      </c>
    </row>
    <row r="649" spans="11:11" x14ac:dyDescent="0.2">
      <c r="K649" s="133" t="s">
        <v>1614</v>
      </c>
    </row>
    <row r="650" spans="11:11" x14ac:dyDescent="0.2">
      <c r="K650" s="133" t="s">
        <v>1615</v>
      </c>
    </row>
    <row r="651" spans="11:11" x14ac:dyDescent="0.2">
      <c r="K651" s="133" t="s">
        <v>1616</v>
      </c>
    </row>
    <row r="652" spans="11:11" x14ac:dyDescent="0.2">
      <c r="K652" s="133" t="s">
        <v>1617</v>
      </c>
    </row>
    <row r="653" spans="11:11" x14ac:dyDescent="0.2">
      <c r="K653" s="133" t="s">
        <v>1618</v>
      </c>
    </row>
    <row r="654" spans="11:11" x14ac:dyDescent="0.2">
      <c r="K654" s="133" t="s">
        <v>1619</v>
      </c>
    </row>
    <row r="655" spans="11:11" x14ac:dyDescent="0.2">
      <c r="K655" s="133" t="s">
        <v>1620</v>
      </c>
    </row>
    <row r="656" spans="11:11" x14ac:dyDescent="0.2">
      <c r="K656" s="133" t="s">
        <v>1621</v>
      </c>
    </row>
    <row r="657" spans="11:11" x14ac:dyDescent="0.2">
      <c r="K657" s="133" t="s">
        <v>1622</v>
      </c>
    </row>
    <row r="658" spans="11:11" x14ac:dyDescent="0.2">
      <c r="K658" s="133" t="s">
        <v>1623</v>
      </c>
    </row>
    <row r="659" spans="11:11" ht="22.5" x14ac:dyDescent="0.2">
      <c r="K659" s="129" t="s">
        <v>1624</v>
      </c>
    </row>
    <row r="660" spans="11:11" x14ac:dyDescent="0.2">
      <c r="K660" s="129" t="s">
        <v>1625</v>
      </c>
    </row>
    <row r="661" spans="11:11" x14ac:dyDescent="0.2">
      <c r="K661" s="133" t="s">
        <v>1626</v>
      </c>
    </row>
    <row r="662" spans="11:11" x14ac:dyDescent="0.2">
      <c r="K662" s="133" t="s">
        <v>1627</v>
      </c>
    </row>
    <row r="663" spans="11:11" ht="22.5" x14ac:dyDescent="0.2">
      <c r="K663" s="129" t="s">
        <v>1628</v>
      </c>
    </row>
    <row r="664" spans="11:11" x14ac:dyDescent="0.2">
      <c r="K664" s="133" t="s">
        <v>1629</v>
      </c>
    </row>
    <row r="665" spans="11:11" x14ac:dyDescent="0.2">
      <c r="K665" s="129" t="s">
        <v>1630</v>
      </c>
    </row>
    <row r="666" spans="11:11" x14ac:dyDescent="0.2">
      <c r="K666" s="129" t="s">
        <v>1631</v>
      </c>
    </row>
    <row r="667" spans="11:11" x14ac:dyDescent="0.2">
      <c r="K667" s="133" t="s">
        <v>1632</v>
      </c>
    </row>
    <row r="668" spans="11:11" x14ac:dyDescent="0.2">
      <c r="K668" s="133" t="s">
        <v>1633</v>
      </c>
    </row>
    <row r="669" spans="11:11" x14ac:dyDescent="0.2">
      <c r="K669" s="133" t="s">
        <v>1634</v>
      </c>
    </row>
    <row r="670" spans="11:11" x14ac:dyDescent="0.2">
      <c r="K670" s="133" t="s">
        <v>1635</v>
      </c>
    </row>
    <row r="671" spans="11:11" x14ac:dyDescent="0.2">
      <c r="K671" s="133" t="s">
        <v>1636</v>
      </c>
    </row>
    <row r="672" spans="11:11" x14ac:dyDescent="0.2">
      <c r="K672" s="133" t="s">
        <v>1637</v>
      </c>
    </row>
    <row r="673" spans="11:11" x14ac:dyDescent="0.2">
      <c r="K673" s="133" t="s">
        <v>1638</v>
      </c>
    </row>
    <row r="674" spans="11:11" x14ac:dyDescent="0.2">
      <c r="K674" s="133" t="s">
        <v>1639</v>
      </c>
    </row>
    <row r="675" spans="11:11" x14ac:dyDescent="0.2">
      <c r="K675" s="133" t="s">
        <v>1640</v>
      </c>
    </row>
    <row r="676" spans="11:11" x14ac:dyDescent="0.2">
      <c r="K676" s="133" t="s">
        <v>1641</v>
      </c>
    </row>
    <row r="677" spans="11:11" x14ac:dyDescent="0.2">
      <c r="K677" s="129" t="s">
        <v>1642</v>
      </c>
    </row>
    <row r="678" spans="11:11" x14ac:dyDescent="0.2">
      <c r="K678" s="129" t="s">
        <v>1643</v>
      </c>
    </row>
    <row r="679" spans="11:11" x14ac:dyDescent="0.2">
      <c r="K679" s="129" t="s">
        <v>1644</v>
      </c>
    </row>
    <row r="680" spans="11:11" x14ac:dyDescent="0.2">
      <c r="K680" s="133" t="s">
        <v>1645</v>
      </c>
    </row>
    <row r="681" spans="11:11" x14ac:dyDescent="0.2">
      <c r="K681" s="129" t="s">
        <v>1646</v>
      </c>
    </row>
    <row r="682" spans="11:11" x14ac:dyDescent="0.2">
      <c r="K682" s="129" t="s">
        <v>1647</v>
      </c>
    </row>
    <row r="683" spans="11:11" x14ac:dyDescent="0.2">
      <c r="K683" s="133" t="s">
        <v>1648</v>
      </c>
    </row>
    <row r="684" spans="11:11" x14ac:dyDescent="0.2">
      <c r="K684" s="133" t="s">
        <v>1649</v>
      </c>
    </row>
    <row r="685" spans="11:11" x14ac:dyDescent="0.2">
      <c r="K685" s="133" t="s">
        <v>1650</v>
      </c>
    </row>
    <row r="686" spans="11:11" x14ac:dyDescent="0.2">
      <c r="K686" s="129" t="s">
        <v>1651</v>
      </c>
    </row>
    <row r="687" spans="11:11" x14ac:dyDescent="0.2">
      <c r="K687" s="133" t="s">
        <v>1652</v>
      </c>
    </row>
    <row r="688" spans="11:11" x14ac:dyDescent="0.2">
      <c r="K688" s="133" t="s">
        <v>1653</v>
      </c>
    </row>
    <row r="689" spans="11:11" x14ac:dyDescent="0.2">
      <c r="K689" s="133" t="s">
        <v>1654</v>
      </c>
    </row>
    <row r="690" spans="11:11" x14ac:dyDescent="0.2">
      <c r="K690" s="129" t="s">
        <v>1655</v>
      </c>
    </row>
    <row r="691" spans="11:11" x14ac:dyDescent="0.2">
      <c r="K691" s="129" t="s">
        <v>1656</v>
      </c>
    </row>
    <row r="692" spans="11:11" x14ac:dyDescent="0.2">
      <c r="K692" s="133" t="s">
        <v>1657</v>
      </c>
    </row>
    <row r="693" spans="11:11" x14ac:dyDescent="0.2">
      <c r="K693" s="133" t="s">
        <v>1658</v>
      </c>
    </row>
    <row r="694" spans="11:11" x14ac:dyDescent="0.2">
      <c r="K694" s="133" t="s">
        <v>1659</v>
      </c>
    </row>
    <row r="695" spans="11:11" x14ac:dyDescent="0.2">
      <c r="K695" s="133" t="s">
        <v>1660</v>
      </c>
    </row>
    <row r="696" spans="11:11" x14ac:dyDescent="0.2">
      <c r="K696" s="133" t="s">
        <v>1661</v>
      </c>
    </row>
    <row r="697" spans="11:11" x14ac:dyDescent="0.2">
      <c r="K697" s="133" t="s">
        <v>1662</v>
      </c>
    </row>
    <row r="698" spans="11:11" x14ac:dyDescent="0.2">
      <c r="K698" s="133" t="s">
        <v>1663</v>
      </c>
    </row>
    <row r="699" spans="11:11" x14ac:dyDescent="0.2">
      <c r="K699" s="133" t="s">
        <v>1664</v>
      </c>
    </row>
    <row r="700" spans="11:11" x14ac:dyDescent="0.2">
      <c r="K700" s="133" t="s">
        <v>1665</v>
      </c>
    </row>
    <row r="701" spans="11:11" x14ac:dyDescent="0.2">
      <c r="K701" s="133" t="s">
        <v>1666</v>
      </c>
    </row>
    <row r="702" spans="11:11" x14ac:dyDescent="0.2">
      <c r="K702" s="133" t="s">
        <v>1667</v>
      </c>
    </row>
    <row r="703" spans="11:11" x14ac:dyDescent="0.2">
      <c r="K703" s="129" t="s">
        <v>1668</v>
      </c>
    </row>
    <row r="704" spans="11:11" x14ac:dyDescent="0.2">
      <c r="K704" s="133" t="s">
        <v>1669</v>
      </c>
    </row>
    <row r="705" spans="11:11" x14ac:dyDescent="0.2">
      <c r="K705" s="133" t="s">
        <v>1670</v>
      </c>
    </row>
    <row r="706" spans="11:11" x14ac:dyDescent="0.2">
      <c r="K706" s="133" t="s">
        <v>1671</v>
      </c>
    </row>
    <row r="707" spans="11:11" x14ac:dyDescent="0.2">
      <c r="K707" s="133" t="s">
        <v>1672</v>
      </c>
    </row>
    <row r="708" spans="11:11" x14ac:dyDescent="0.2">
      <c r="K708" s="129" t="s">
        <v>1673</v>
      </c>
    </row>
    <row r="709" spans="11:11" x14ac:dyDescent="0.2">
      <c r="K709" s="133" t="s">
        <v>1674</v>
      </c>
    </row>
    <row r="710" spans="11:11" x14ac:dyDescent="0.2">
      <c r="K710" s="133" t="s">
        <v>1675</v>
      </c>
    </row>
    <row r="711" spans="11:11" x14ac:dyDescent="0.2">
      <c r="K711" s="133" t="s">
        <v>1676</v>
      </c>
    </row>
    <row r="712" spans="11:11" x14ac:dyDescent="0.2">
      <c r="K712" s="140" t="s">
        <v>1677</v>
      </c>
    </row>
    <row r="713" spans="11:11" x14ac:dyDescent="0.2">
      <c r="K713" s="129" t="s">
        <v>1678</v>
      </c>
    </row>
    <row r="714" spans="11:11" x14ac:dyDescent="0.2">
      <c r="K714" s="133" t="s">
        <v>1679</v>
      </c>
    </row>
    <row r="715" spans="11:11" x14ac:dyDescent="0.2">
      <c r="K715" s="133" t="s">
        <v>1680</v>
      </c>
    </row>
    <row r="716" spans="11:11" x14ac:dyDescent="0.2">
      <c r="K716" s="133" t="s">
        <v>1681</v>
      </c>
    </row>
    <row r="717" spans="11:11" x14ac:dyDescent="0.2">
      <c r="K717" s="129" t="s">
        <v>1682</v>
      </c>
    </row>
    <row r="718" spans="11:11" x14ac:dyDescent="0.2">
      <c r="K718" s="133" t="s">
        <v>1683</v>
      </c>
    </row>
    <row r="719" spans="11:11" x14ac:dyDescent="0.2">
      <c r="K719" s="133" t="s">
        <v>1684</v>
      </c>
    </row>
    <row r="720" spans="11:11" x14ac:dyDescent="0.2">
      <c r="K720" s="133" t="s">
        <v>1685</v>
      </c>
    </row>
    <row r="721" spans="11:11" x14ac:dyDescent="0.2">
      <c r="K721" s="133" t="s">
        <v>1686</v>
      </c>
    </row>
    <row r="722" spans="11:11" x14ac:dyDescent="0.2">
      <c r="K722" s="133" t="s">
        <v>1687</v>
      </c>
    </row>
    <row r="723" spans="11:11" x14ac:dyDescent="0.2">
      <c r="K723" s="129" t="s">
        <v>1688</v>
      </c>
    </row>
    <row r="724" spans="11:11" x14ac:dyDescent="0.2">
      <c r="K724" s="133" t="s">
        <v>1689</v>
      </c>
    </row>
    <row r="725" spans="11:11" x14ac:dyDescent="0.2">
      <c r="K725" s="133" t="s">
        <v>1690</v>
      </c>
    </row>
    <row r="726" spans="11:11" x14ac:dyDescent="0.2">
      <c r="K726" s="133" t="s">
        <v>1691</v>
      </c>
    </row>
    <row r="727" spans="11:11" x14ac:dyDescent="0.2">
      <c r="K727" s="129" t="s">
        <v>1692</v>
      </c>
    </row>
    <row r="728" spans="11:11" x14ac:dyDescent="0.2">
      <c r="K728" s="133" t="s">
        <v>1693</v>
      </c>
    </row>
    <row r="729" spans="11:11" x14ac:dyDescent="0.2">
      <c r="K729" s="133" t="s">
        <v>1694</v>
      </c>
    </row>
    <row r="730" spans="11:11" x14ac:dyDescent="0.2">
      <c r="K730" s="133" t="s">
        <v>1695</v>
      </c>
    </row>
    <row r="731" spans="11:11" x14ac:dyDescent="0.2">
      <c r="K731" s="129" t="s">
        <v>1696</v>
      </c>
    </row>
    <row r="732" spans="11:11" x14ac:dyDescent="0.2">
      <c r="K732" s="138" t="s">
        <v>1697</v>
      </c>
    </row>
    <row r="733" spans="11:11" x14ac:dyDescent="0.2">
      <c r="K733" s="133" t="s">
        <v>1698</v>
      </c>
    </row>
    <row r="734" spans="11:11" x14ac:dyDescent="0.2">
      <c r="K734" s="133" t="s">
        <v>1699</v>
      </c>
    </row>
    <row r="735" spans="11:11" x14ac:dyDescent="0.2">
      <c r="K735" s="133" t="s">
        <v>1700</v>
      </c>
    </row>
    <row r="736" spans="11:11" x14ac:dyDescent="0.2">
      <c r="K736" s="129" t="s">
        <v>1701</v>
      </c>
    </row>
    <row r="737" spans="11:11" x14ac:dyDescent="0.2">
      <c r="K737" s="133" t="s">
        <v>1702</v>
      </c>
    </row>
    <row r="738" spans="11:11" x14ac:dyDescent="0.2">
      <c r="K738" s="133" t="s">
        <v>1703</v>
      </c>
    </row>
    <row r="739" spans="11:11" x14ac:dyDescent="0.2">
      <c r="K739" s="133" t="s">
        <v>1704</v>
      </c>
    </row>
    <row r="740" spans="11:11" x14ac:dyDescent="0.2">
      <c r="K740" s="133" t="s">
        <v>1705</v>
      </c>
    </row>
    <row r="741" spans="11:11" x14ac:dyDescent="0.2">
      <c r="K741" s="133" t="s">
        <v>1706</v>
      </c>
    </row>
    <row r="742" spans="11:11" x14ac:dyDescent="0.2">
      <c r="K742" s="140" t="s">
        <v>1707</v>
      </c>
    </row>
    <row r="743" spans="11:11" x14ac:dyDescent="0.2">
      <c r="K743" s="133" t="s">
        <v>1708</v>
      </c>
    </row>
    <row r="744" spans="11:11" x14ac:dyDescent="0.2">
      <c r="K744" s="133" t="s">
        <v>1709</v>
      </c>
    </row>
    <row r="745" spans="11:11" x14ac:dyDescent="0.2">
      <c r="K745" s="129" t="s">
        <v>1710</v>
      </c>
    </row>
    <row r="746" spans="11:11" x14ac:dyDescent="0.2">
      <c r="K746" s="133" t="s">
        <v>1711</v>
      </c>
    </row>
    <row r="747" spans="11:11" x14ac:dyDescent="0.2">
      <c r="K747" s="133" t="s">
        <v>1712</v>
      </c>
    </row>
    <row r="748" spans="11:11" x14ac:dyDescent="0.2">
      <c r="K748" s="133" t="s">
        <v>1713</v>
      </c>
    </row>
    <row r="749" spans="11:11" x14ac:dyDescent="0.2">
      <c r="K749" s="133" t="s">
        <v>1714</v>
      </c>
    </row>
    <row r="750" spans="11:11" x14ac:dyDescent="0.2">
      <c r="K750" s="133" t="s">
        <v>1715</v>
      </c>
    </row>
    <row r="751" spans="11:11" x14ac:dyDescent="0.2">
      <c r="K751" s="133" t="s">
        <v>1716</v>
      </c>
    </row>
    <row r="752" spans="11:11" x14ac:dyDescent="0.2">
      <c r="K752" s="133" t="s">
        <v>1717</v>
      </c>
    </row>
    <row r="753" spans="11:11" x14ac:dyDescent="0.2">
      <c r="K753" s="129" t="s">
        <v>1718</v>
      </c>
    </row>
    <row r="754" spans="11:11" x14ac:dyDescent="0.2">
      <c r="K754" s="129" t="s">
        <v>1719</v>
      </c>
    </row>
    <row r="755" spans="11:11" x14ac:dyDescent="0.2">
      <c r="K755" s="129" t="s">
        <v>1720</v>
      </c>
    </row>
    <row r="756" spans="11:11" x14ac:dyDescent="0.2">
      <c r="K756" s="133" t="s">
        <v>1721</v>
      </c>
    </row>
    <row r="757" spans="11:11" x14ac:dyDescent="0.2">
      <c r="K757" s="129" t="s">
        <v>1722</v>
      </c>
    </row>
    <row r="758" spans="11:11" x14ac:dyDescent="0.2">
      <c r="K758" s="133" t="s">
        <v>1723</v>
      </c>
    </row>
    <row r="759" spans="11:11" ht="22.5" x14ac:dyDescent="0.2">
      <c r="K759" s="129" t="s">
        <v>1724</v>
      </c>
    </row>
    <row r="760" spans="11:11" x14ac:dyDescent="0.2">
      <c r="K760" s="133" t="s">
        <v>1725</v>
      </c>
    </row>
    <row r="761" spans="11:11" x14ac:dyDescent="0.2">
      <c r="K761" s="133" t="s">
        <v>1726</v>
      </c>
    </row>
    <row r="762" spans="11:11" x14ac:dyDescent="0.2">
      <c r="K762" s="129" t="s">
        <v>1727</v>
      </c>
    </row>
    <row r="763" spans="11:11" x14ac:dyDescent="0.2">
      <c r="K763" s="133" t="s">
        <v>1728</v>
      </c>
    </row>
    <row r="764" spans="11:11" x14ac:dyDescent="0.2">
      <c r="K764" s="133" t="s">
        <v>1729</v>
      </c>
    </row>
    <row r="765" spans="11:11" x14ac:dyDescent="0.2">
      <c r="K765" s="133" t="s">
        <v>1730</v>
      </c>
    </row>
    <row r="766" spans="11:11" x14ac:dyDescent="0.2">
      <c r="K766" s="129" t="s">
        <v>1731</v>
      </c>
    </row>
    <row r="767" spans="11:11" x14ac:dyDescent="0.2">
      <c r="K767" s="133" t="s">
        <v>1732</v>
      </c>
    </row>
    <row r="768" spans="11:11" x14ac:dyDescent="0.2">
      <c r="K768" s="133" t="s">
        <v>1733</v>
      </c>
    </row>
    <row r="769" spans="11:11" x14ac:dyDescent="0.2">
      <c r="K769" s="133" t="s">
        <v>1734</v>
      </c>
    </row>
    <row r="770" spans="11:11" x14ac:dyDescent="0.2">
      <c r="K770" s="133" t="s">
        <v>1735</v>
      </c>
    </row>
    <row r="771" spans="11:11" x14ac:dyDescent="0.2">
      <c r="K771" s="133" t="s">
        <v>1736</v>
      </c>
    </row>
    <row r="772" spans="11:11" x14ac:dyDescent="0.2">
      <c r="K772" s="133" t="s">
        <v>1737</v>
      </c>
    </row>
    <row r="773" spans="11:11" x14ac:dyDescent="0.2">
      <c r="K773" s="133" t="s">
        <v>1738</v>
      </c>
    </row>
    <row r="774" spans="11:11" x14ac:dyDescent="0.2">
      <c r="K774" s="140" t="s">
        <v>1739</v>
      </c>
    </row>
    <row r="775" spans="11:11" x14ac:dyDescent="0.2">
      <c r="K775" s="133" t="s">
        <v>1740</v>
      </c>
    </row>
    <row r="776" spans="11:11" x14ac:dyDescent="0.2">
      <c r="K776" s="129" t="s">
        <v>1741</v>
      </c>
    </row>
    <row r="777" spans="11:11" x14ac:dyDescent="0.2">
      <c r="K777" s="133" t="s">
        <v>1742</v>
      </c>
    </row>
    <row r="778" spans="11:11" x14ac:dyDescent="0.2">
      <c r="K778" s="133" t="s">
        <v>1743</v>
      </c>
    </row>
    <row r="779" spans="11:11" x14ac:dyDescent="0.2">
      <c r="K779" s="133" t="s">
        <v>1744</v>
      </c>
    </row>
    <row r="780" spans="11:11" x14ac:dyDescent="0.2">
      <c r="K780" s="133" t="s">
        <v>1745</v>
      </c>
    </row>
    <row r="781" spans="11:11" x14ac:dyDescent="0.2">
      <c r="K781" s="133" t="s">
        <v>1125</v>
      </c>
    </row>
    <row r="782" spans="11:11" x14ac:dyDescent="0.2">
      <c r="K782" s="133" t="s">
        <v>1746</v>
      </c>
    </row>
    <row r="783" spans="11:11" x14ac:dyDescent="0.2">
      <c r="K783" s="133" t="s">
        <v>1747</v>
      </c>
    </row>
    <row r="784" spans="11:11" x14ac:dyDescent="0.2">
      <c r="K784" s="129" t="s">
        <v>1748</v>
      </c>
    </row>
    <row r="785" spans="11:11" x14ac:dyDescent="0.2">
      <c r="K785" s="133" t="s">
        <v>1749</v>
      </c>
    </row>
    <row r="786" spans="11:11" x14ac:dyDescent="0.2">
      <c r="K786" s="133" t="s">
        <v>1750</v>
      </c>
    </row>
    <row r="787" spans="11:11" x14ac:dyDescent="0.2">
      <c r="K787" s="133" t="s">
        <v>1751</v>
      </c>
    </row>
    <row r="788" spans="11:11" x14ac:dyDescent="0.2">
      <c r="K788" s="129" t="s">
        <v>1752</v>
      </c>
    </row>
    <row r="789" spans="11:11" x14ac:dyDescent="0.2">
      <c r="K789" s="133" t="s">
        <v>1753</v>
      </c>
    </row>
    <row r="790" spans="11:11" x14ac:dyDescent="0.2">
      <c r="K790" s="133" t="s">
        <v>1754</v>
      </c>
    </row>
    <row r="791" spans="11:11" x14ac:dyDescent="0.2">
      <c r="K791" s="133" t="s">
        <v>1755</v>
      </c>
    </row>
    <row r="792" spans="11:11" x14ac:dyDescent="0.2">
      <c r="K792" s="129" t="s">
        <v>1756</v>
      </c>
    </row>
    <row r="793" spans="11:11" x14ac:dyDescent="0.2">
      <c r="K793" s="133" t="s">
        <v>1757</v>
      </c>
    </row>
    <row r="794" spans="11:11" x14ac:dyDescent="0.2">
      <c r="K794" s="129" t="s">
        <v>1758</v>
      </c>
    </row>
    <row r="795" spans="11:11" x14ac:dyDescent="0.2">
      <c r="K795" s="133" t="s">
        <v>1759</v>
      </c>
    </row>
    <row r="796" spans="11:11" x14ac:dyDescent="0.2">
      <c r="K796" s="133" t="s">
        <v>1760</v>
      </c>
    </row>
    <row r="797" spans="11:11" x14ac:dyDescent="0.2">
      <c r="K797" s="129" t="s">
        <v>1761</v>
      </c>
    </row>
    <row r="798" spans="11:11" x14ac:dyDescent="0.2">
      <c r="K798" s="133" t="s">
        <v>1762</v>
      </c>
    </row>
    <row r="799" spans="11:11" x14ac:dyDescent="0.2">
      <c r="K799" s="129" t="s">
        <v>1763</v>
      </c>
    </row>
    <row r="800" spans="11:11" x14ac:dyDescent="0.2">
      <c r="K800" s="133" t="s">
        <v>1764</v>
      </c>
    </row>
    <row r="801" spans="11:11" x14ac:dyDescent="0.2">
      <c r="K801" s="133" t="s">
        <v>1765</v>
      </c>
    </row>
    <row r="802" spans="11:11" x14ac:dyDescent="0.2">
      <c r="K802" s="133" t="s">
        <v>1766</v>
      </c>
    </row>
    <row r="803" spans="11:11" x14ac:dyDescent="0.2">
      <c r="K803" s="133" t="s">
        <v>1767</v>
      </c>
    </row>
    <row r="804" spans="11:11" x14ac:dyDescent="0.2">
      <c r="K804" s="133" t="s">
        <v>1768</v>
      </c>
    </row>
    <row r="805" spans="11:11" x14ac:dyDescent="0.2">
      <c r="K805" s="129" t="s">
        <v>1769</v>
      </c>
    </row>
    <row r="806" spans="11:11" x14ac:dyDescent="0.2">
      <c r="K806" s="133" t="s">
        <v>1770</v>
      </c>
    </row>
    <row r="807" spans="11:11" x14ac:dyDescent="0.2">
      <c r="K807" s="133" t="s">
        <v>1771</v>
      </c>
    </row>
    <row r="808" spans="11:11" x14ac:dyDescent="0.2">
      <c r="K808" s="133" t="s">
        <v>1772</v>
      </c>
    </row>
    <row r="809" spans="11:11" x14ac:dyDescent="0.2">
      <c r="K809" s="129" t="s">
        <v>1773</v>
      </c>
    </row>
    <row r="810" spans="11:11" x14ac:dyDescent="0.2">
      <c r="K810" s="133" t="s">
        <v>1774</v>
      </c>
    </row>
    <row r="811" spans="11:11" x14ac:dyDescent="0.2">
      <c r="K811" s="133" t="s">
        <v>1775</v>
      </c>
    </row>
    <row r="812" spans="11:11" x14ac:dyDescent="0.2">
      <c r="K812" s="133" t="s">
        <v>1776</v>
      </c>
    </row>
    <row r="813" spans="11:11" x14ac:dyDescent="0.2">
      <c r="K813" s="133" t="s">
        <v>1777</v>
      </c>
    </row>
    <row r="814" spans="11:11" x14ac:dyDescent="0.2">
      <c r="K814" s="150" t="s">
        <v>1778</v>
      </c>
    </row>
    <row r="815" spans="11:11" x14ac:dyDescent="0.2">
      <c r="K815" s="129" t="s">
        <v>1779</v>
      </c>
    </row>
    <row r="816" spans="11:11" x14ac:dyDescent="0.2">
      <c r="K816" s="151" t="s">
        <v>1780</v>
      </c>
    </row>
    <row r="817" spans="11:11" x14ac:dyDescent="0.2">
      <c r="K817" s="133" t="s">
        <v>1781</v>
      </c>
    </row>
    <row r="818" spans="11:11" x14ac:dyDescent="0.2">
      <c r="K818" s="129" t="s">
        <v>1782</v>
      </c>
    </row>
    <row r="819" spans="11:11" x14ac:dyDescent="0.2">
      <c r="K819" s="152" t="s">
        <v>1783</v>
      </c>
    </row>
    <row r="820" spans="11:11" x14ac:dyDescent="0.2">
      <c r="K820" s="133" t="s">
        <v>1784</v>
      </c>
    </row>
    <row r="821" spans="11:11" x14ac:dyDescent="0.2">
      <c r="K821" s="133" t="s">
        <v>1785</v>
      </c>
    </row>
    <row r="822" spans="11:11" x14ac:dyDescent="0.2">
      <c r="K822" s="133" t="s">
        <v>1786</v>
      </c>
    </row>
    <row r="823" spans="11:11" x14ac:dyDescent="0.2">
      <c r="K823" s="129" t="s">
        <v>1787</v>
      </c>
    </row>
    <row r="824" spans="11:11" x14ac:dyDescent="0.2">
      <c r="K824" s="133" t="s">
        <v>1788</v>
      </c>
    </row>
    <row r="825" spans="11:11" x14ac:dyDescent="0.2">
      <c r="K825" s="133" t="s">
        <v>1789</v>
      </c>
    </row>
    <row r="826" spans="11:11" x14ac:dyDescent="0.2">
      <c r="K826" s="133" t="s">
        <v>1790</v>
      </c>
    </row>
    <row r="827" spans="11:11" x14ac:dyDescent="0.2">
      <c r="K827" s="129" t="s">
        <v>1791</v>
      </c>
    </row>
    <row r="828" spans="11:11" x14ac:dyDescent="0.2">
      <c r="K828" s="133" t="s">
        <v>1792</v>
      </c>
    </row>
    <row r="829" spans="11:11" x14ac:dyDescent="0.2">
      <c r="K829" s="129" t="s">
        <v>1793</v>
      </c>
    </row>
    <row r="830" spans="11:11" x14ac:dyDescent="0.2">
      <c r="K830" s="133" t="s">
        <v>1794</v>
      </c>
    </row>
    <row r="831" spans="11:11" x14ac:dyDescent="0.2">
      <c r="K831" s="133" t="s">
        <v>1795</v>
      </c>
    </row>
    <row r="832" spans="11:11" x14ac:dyDescent="0.2">
      <c r="K832" s="133" t="s">
        <v>1796</v>
      </c>
    </row>
    <row r="833" spans="11:11" x14ac:dyDescent="0.2">
      <c r="K833" s="133" t="s">
        <v>1797</v>
      </c>
    </row>
    <row r="834" spans="11:11" x14ac:dyDescent="0.2">
      <c r="K834" s="133" t="s">
        <v>1798</v>
      </c>
    </row>
    <row r="835" spans="11:11" x14ac:dyDescent="0.2">
      <c r="K835" s="133" t="s">
        <v>1799</v>
      </c>
    </row>
    <row r="836" spans="11:11" x14ac:dyDescent="0.2">
      <c r="K836" s="133" t="s">
        <v>1800</v>
      </c>
    </row>
    <row r="837" spans="11:11" x14ac:dyDescent="0.2">
      <c r="K837" s="133" t="s">
        <v>1801</v>
      </c>
    </row>
    <row r="838" spans="11:11" x14ac:dyDescent="0.2">
      <c r="K838" s="133" t="s">
        <v>1802</v>
      </c>
    </row>
    <row r="839" spans="11:11" x14ac:dyDescent="0.2">
      <c r="K839" s="133" t="s">
        <v>1803</v>
      </c>
    </row>
    <row r="840" spans="11:11" x14ac:dyDescent="0.2">
      <c r="K840" s="133" t="s">
        <v>1804</v>
      </c>
    </row>
    <row r="841" spans="11:11" x14ac:dyDescent="0.2">
      <c r="K841" s="129" t="s">
        <v>1805</v>
      </c>
    </row>
    <row r="842" spans="11:11" x14ac:dyDescent="0.2">
      <c r="K842" s="133" t="s">
        <v>1806</v>
      </c>
    </row>
    <row r="843" spans="11:11" x14ac:dyDescent="0.2">
      <c r="K843" s="133" t="s">
        <v>1807</v>
      </c>
    </row>
    <row r="844" spans="11:11" x14ac:dyDescent="0.2">
      <c r="K844" s="133" t="s">
        <v>1808</v>
      </c>
    </row>
    <row r="845" spans="11:11" x14ac:dyDescent="0.2">
      <c r="K845" s="133" t="s">
        <v>1809</v>
      </c>
    </row>
    <row r="846" spans="11:11" x14ac:dyDescent="0.2">
      <c r="K846" s="133" t="s">
        <v>1810</v>
      </c>
    </row>
    <row r="847" spans="11:11" x14ac:dyDescent="0.2">
      <c r="K847" s="133" t="s">
        <v>1811</v>
      </c>
    </row>
    <row r="848" spans="11:11" x14ac:dyDescent="0.2">
      <c r="K848" s="129" t="s">
        <v>1812</v>
      </c>
    </row>
    <row r="849" spans="11:11" x14ac:dyDescent="0.2">
      <c r="K849" s="133" t="s">
        <v>1813</v>
      </c>
    </row>
    <row r="850" spans="11:11" x14ac:dyDescent="0.2">
      <c r="K850" s="129" t="s">
        <v>1814</v>
      </c>
    </row>
    <row r="851" spans="11:11" x14ac:dyDescent="0.2">
      <c r="K851" s="133" t="s">
        <v>1815</v>
      </c>
    </row>
    <row r="852" spans="11:11" x14ac:dyDescent="0.2">
      <c r="K852" s="133" t="s">
        <v>1816</v>
      </c>
    </row>
    <row r="853" spans="11:11" x14ac:dyDescent="0.2">
      <c r="K853" s="133" t="s">
        <v>1817</v>
      </c>
    </row>
    <row r="854" spans="11:11" x14ac:dyDescent="0.2">
      <c r="K854" s="133" t="s">
        <v>1818</v>
      </c>
    </row>
    <row r="855" spans="11:11" x14ac:dyDescent="0.2">
      <c r="K855" s="133" t="s">
        <v>1819</v>
      </c>
    </row>
    <row r="856" spans="11:11" x14ac:dyDescent="0.2">
      <c r="K856" s="133" t="s">
        <v>1820</v>
      </c>
    </row>
    <row r="857" spans="11:11" x14ac:dyDescent="0.2">
      <c r="K857" s="133" t="s">
        <v>1821</v>
      </c>
    </row>
    <row r="858" spans="11:11" x14ac:dyDescent="0.2">
      <c r="K858" s="133" t="s">
        <v>1822</v>
      </c>
    </row>
    <row r="859" spans="11:11" x14ac:dyDescent="0.2">
      <c r="K859" s="133" t="s">
        <v>1823</v>
      </c>
    </row>
    <row r="860" spans="11:11" x14ac:dyDescent="0.2">
      <c r="K860" s="129" t="s">
        <v>1824</v>
      </c>
    </row>
    <row r="861" spans="11:11" x14ac:dyDescent="0.2">
      <c r="K861" s="133" t="s">
        <v>1825</v>
      </c>
    </row>
    <row r="862" spans="11:11" x14ac:dyDescent="0.2">
      <c r="K862" s="133" t="s">
        <v>1826</v>
      </c>
    </row>
    <row r="863" spans="11:11" x14ac:dyDescent="0.2">
      <c r="K863" s="133" t="s">
        <v>1827</v>
      </c>
    </row>
    <row r="864" spans="11:11" x14ac:dyDescent="0.2">
      <c r="K864" s="133" t="s">
        <v>1828</v>
      </c>
    </row>
    <row r="865" spans="11:11" x14ac:dyDescent="0.2">
      <c r="K865" s="133" t="s">
        <v>1829</v>
      </c>
    </row>
    <row r="866" spans="11:11" x14ac:dyDescent="0.2">
      <c r="K866" s="129" t="s">
        <v>1830</v>
      </c>
    </row>
    <row r="867" spans="11:11" x14ac:dyDescent="0.2">
      <c r="K867" s="133" t="s">
        <v>1831</v>
      </c>
    </row>
    <row r="868" spans="11:11" x14ac:dyDescent="0.2">
      <c r="K868" s="133" t="s">
        <v>1832</v>
      </c>
    </row>
    <row r="869" spans="11:11" x14ac:dyDescent="0.2">
      <c r="K869" s="133" t="s">
        <v>1833</v>
      </c>
    </row>
    <row r="870" spans="11:11" x14ac:dyDescent="0.2">
      <c r="K870" s="133" t="s">
        <v>1834</v>
      </c>
    </row>
    <row r="871" spans="11:11" x14ac:dyDescent="0.2">
      <c r="K871" s="133" t="s">
        <v>1835</v>
      </c>
    </row>
    <row r="872" spans="11:11" x14ac:dyDescent="0.2">
      <c r="K872" s="129" t="s">
        <v>1836</v>
      </c>
    </row>
    <row r="873" spans="11:11" x14ac:dyDescent="0.2">
      <c r="K873" s="133" t="s">
        <v>1837</v>
      </c>
    </row>
    <row r="874" spans="11:11" x14ac:dyDescent="0.2">
      <c r="K874" s="133" t="s">
        <v>1838</v>
      </c>
    </row>
    <row r="875" spans="11:11" x14ac:dyDescent="0.2">
      <c r="K875" s="133" t="s">
        <v>1839</v>
      </c>
    </row>
    <row r="876" spans="11:11" x14ac:dyDescent="0.2">
      <c r="K876" s="140" t="s">
        <v>1840</v>
      </c>
    </row>
    <row r="877" spans="11:11" x14ac:dyDescent="0.2">
      <c r="K877" s="133" t="s">
        <v>1841</v>
      </c>
    </row>
    <row r="878" spans="11:11" x14ac:dyDescent="0.2">
      <c r="K878" s="129" t="s">
        <v>1842</v>
      </c>
    </row>
    <row r="879" spans="11:11" x14ac:dyDescent="0.2">
      <c r="K879" s="133" t="s">
        <v>1843</v>
      </c>
    </row>
    <row r="880" spans="11:11" x14ac:dyDescent="0.2">
      <c r="K880" s="133" t="s">
        <v>1844</v>
      </c>
    </row>
    <row r="881" spans="11:11" x14ac:dyDescent="0.2">
      <c r="K881" s="133" t="s">
        <v>1845</v>
      </c>
    </row>
    <row r="882" spans="11:11" x14ac:dyDescent="0.2">
      <c r="K882" s="129" t="s">
        <v>1846</v>
      </c>
    </row>
    <row r="883" spans="11:11" x14ac:dyDescent="0.2">
      <c r="K883" s="133" t="s">
        <v>1847</v>
      </c>
    </row>
    <row r="884" spans="11:11" x14ac:dyDescent="0.2">
      <c r="K884" s="133" t="s">
        <v>1848</v>
      </c>
    </row>
    <row r="885" spans="11:11" x14ac:dyDescent="0.2">
      <c r="K885" s="133" t="s">
        <v>1849</v>
      </c>
    </row>
    <row r="886" spans="11:11" x14ac:dyDescent="0.2">
      <c r="K886" s="129" t="s">
        <v>1850</v>
      </c>
    </row>
    <row r="887" spans="11:11" x14ac:dyDescent="0.2">
      <c r="K887" s="129" t="s">
        <v>1851</v>
      </c>
    </row>
    <row r="888" spans="11:11" x14ac:dyDescent="0.2">
      <c r="K888" s="133" t="s">
        <v>1852</v>
      </c>
    </row>
    <row r="889" spans="11:11" x14ac:dyDescent="0.2">
      <c r="K889" s="133" t="s">
        <v>1853</v>
      </c>
    </row>
    <row r="890" spans="11:11" x14ac:dyDescent="0.2">
      <c r="K890" s="133" t="s">
        <v>1854</v>
      </c>
    </row>
    <row r="891" spans="11:11" x14ac:dyDescent="0.2">
      <c r="K891" s="133" t="s">
        <v>1855</v>
      </c>
    </row>
  </sheetData>
  <mergeCells count="10">
    <mergeCell ref="B38:C38"/>
    <mergeCell ref="B6:I6"/>
    <mergeCell ref="A7:A8"/>
    <mergeCell ref="B7:B8"/>
    <mergeCell ref="C7:C8"/>
    <mergeCell ref="D7:D8"/>
    <mergeCell ref="E7:F7"/>
    <mergeCell ref="G7:G8"/>
    <mergeCell ref="H7:H8"/>
    <mergeCell ref="I7:I8"/>
  </mergeCells>
  <pageMargins left="0.41" right="0.26" top="0.33" bottom="0.4" header="0.5" footer="0.36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</vt:lpstr>
      <vt:lpstr>B</vt:lpstr>
      <vt:lpstr>C</vt:lpstr>
      <vt:lpstr>A!Print_Area</vt:lpstr>
      <vt:lpstr>B!Print_Area</vt:lpstr>
      <vt:lpstr>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Florin-Home</dc:creator>
  <cp:lastModifiedBy>Florin-Home</cp:lastModifiedBy>
  <dcterms:created xsi:type="dcterms:W3CDTF">2021-01-14T05:32:09Z</dcterms:created>
  <dcterms:modified xsi:type="dcterms:W3CDTF">2021-12-12T10:04:25Z</dcterms:modified>
</cp:coreProperties>
</file>